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7020" yWindow="2100" windowWidth="15480" windowHeight="9120" tabRatio="936" activeTab="12"/>
  </bookViews>
  <sheets>
    <sheet name="HST" sheetId="1" r:id="rId1"/>
    <sheet name="dálkaHST" sheetId="4" r:id="rId2"/>
    <sheet name="60mHST" sheetId="5" r:id="rId3"/>
    <sheet name="míčekHST" sheetId="3" r:id="rId4"/>
    <sheet name="HML" sheetId="8" r:id="rId5"/>
    <sheet name="dálkaHML" sheetId="9" r:id="rId6"/>
    <sheet name="60mHML" sheetId="10" r:id="rId7"/>
    <sheet name="míčekHML" sheetId="11" r:id="rId8"/>
    <sheet name="DST" sheetId="12" r:id="rId9"/>
    <sheet name="dálkaDST" sheetId="13" r:id="rId10"/>
    <sheet name="60mDST" sheetId="14" r:id="rId11"/>
    <sheet name="míčekDST" sheetId="15" r:id="rId12"/>
    <sheet name="DML" sheetId="16" r:id="rId13"/>
    <sheet name="dálkaDML" sheetId="17" r:id="rId14"/>
    <sheet name="60mDML" sheetId="18" r:id="rId15"/>
    <sheet name="míčekDML" sheetId="19" r:id="rId16"/>
    <sheet name="VÝSLEDKY" sheetId="20" r:id="rId17"/>
  </sheets>
  <definedNames>
    <definedName name="_xlnm._FilterDatabase" localSheetId="1" hidden="1">dálkaHST!$A$1:$D$4</definedName>
  </definedNames>
  <calcPr calcId="145621"/>
</workbook>
</file>

<file path=xl/calcChain.xml><?xml version="1.0" encoding="utf-8"?>
<calcChain xmlns="http://schemas.openxmlformats.org/spreadsheetml/2006/main">
  <c r="F17" i="12" l="1"/>
  <c r="F16" i="12"/>
  <c r="F15" i="12"/>
  <c r="F14" i="12"/>
  <c r="F13" i="12"/>
  <c r="F12" i="12"/>
  <c r="F11" i="12"/>
  <c r="F10" i="12"/>
  <c r="F9" i="12"/>
  <c r="F8" i="12"/>
  <c r="F7" i="12"/>
  <c r="F6" i="12"/>
  <c r="F5" i="12"/>
  <c r="F4" i="12"/>
  <c r="F3" i="12"/>
  <c r="F2" i="12"/>
  <c r="E17" i="12"/>
  <c r="E16" i="12"/>
  <c r="E15" i="12"/>
  <c r="E14" i="12"/>
  <c r="E13" i="12"/>
  <c r="E12" i="12"/>
  <c r="E11" i="12"/>
  <c r="E10" i="12"/>
  <c r="E9" i="12"/>
  <c r="E8" i="12"/>
  <c r="E7" i="12"/>
  <c r="E6" i="12"/>
  <c r="E5" i="12"/>
  <c r="E4" i="12"/>
  <c r="E3" i="12"/>
  <c r="E2" i="12"/>
  <c r="D17" i="12"/>
  <c r="D16" i="12"/>
  <c r="D15" i="12"/>
  <c r="D14" i="12"/>
  <c r="D13" i="12"/>
  <c r="D12" i="12"/>
  <c r="D11" i="12"/>
  <c r="D10" i="12"/>
  <c r="D9" i="12"/>
  <c r="D8" i="12"/>
  <c r="D7" i="12"/>
  <c r="D6" i="12"/>
  <c r="D5" i="12"/>
  <c r="D4" i="12"/>
  <c r="D3" i="12"/>
  <c r="D2" i="12"/>
  <c r="A17" i="19" l="1"/>
  <c r="A16" i="19"/>
  <c r="A15" i="19"/>
  <c r="A14" i="19"/>
  <c r="A13" i="19"/>
  <c r="A12" i="19"/>
  <c r="A11" i="19"/>
  <c r="A10" i="19"/>
  <c r="A9" i="19"/>
  <c r="A8" i="19"/>
  <c r="A7" i="19"/>
  <c r="A6" i="19"/>
  <c r="A5" i="19"/>
  <c r="A4" i="19"/>
  <c r="A3" i="19"/>
  <c r="A2" i="19"/>
  <c r="A17" i="18"/>
  <c r="A16" i="18"/>
  <c r="A15" i="18"/>
  <c r="A14" i="18"/>
  <c r="A13" i="18"/>
  <c r="A12" i="18"/>
  <c r="A11" i="18"/>
  <c r="A10" i="18"/>
  <c r="A9" i="18"/>
  <c r="A8" i="18"/>
  <c r="A7" i="18"/>
  <c r="A6" i="18"/>
  <c r="A5" i="18"/>
  <c r="A4" i="18"/>
  <c r="A3" i="18"/>
  <c r="A2" i="18"/>
  <c r="A17" i="17"/>
  <c r="A16" i="17"/>
  <c r="A15" i="17"/>
  <c r="A14" i="17"/>
  <c r="A13" i="17"/>
  <c r="A12" i="17"/>
  <c r="A11" i="17"/>
  <c r="A10" i="17"/>
  <c r="A9" i="17"/>
  <c r="A8" i="17"/>
  <c r="A7" i="17"/>
  <c r="A6" i="17"/>
  <c r="A5" i="17"/>
  <c r="A4" i="17"/>
  <c r="A3" i="17"/>
  <c r="A2" i="17"/>
  <c r="D17" i="19" l="1"/>
  <c r="D16" i="19"/>
  <c r="D15" i="19"/>
  <c r="D14" i="19"/>
  <c r="D13" i="19"/>
  <c r="D12" i="19"/>
  <c r="D11" i="19"/>
  <c r="D10" i="19"/>
  <c r="D9" i="19"/>
  <c r="D8" i="19"/>
  <c r="D7" i="19"/>
  <c r="D6" i="19"/>
  <c r="D5" i="19"/>
  <c r="D4" i="19"/>
  <c r="D3" i="19"/>
  <c r="D2" i="19"/>
  <c r="D17" i="17"/>
  <c r="D16" i="17"/>
  <c r="D15" i="17"/>
  <c r="D14" i="17"/>
  <c r="D13" i="17"/>
  <c r="D12" i="17"/>
  <c r="D11" i="17"/>
  <c r="D10" i="17"/>
  <c r="D9" i="17"/>
  <c r="D8" i="17"/>
  <c r="D7" i="17"/>
  <c r="D6" i="17"/>
  <c r="D5" i="17"/>
  <c r="D4" i="17"/>
  <c r="D3" i="17"/>
  <c r="D2" i="17"/>
  <c r="D17" i="15"/>
  <c r="D16" i="15"/>
  <c r="D15" i="15"/>
  <c r="D14" i="15"/>
  <c r="D13" i="15"/>
  <c r="D12" i="15"/>
  <c r="D11" i="15"/>
  <c r="D10" i="15"/>
  <c r="D9" i="15"/>
  <c r="D8" i="15"/>
  <c r="D7" i="15"/>
  <c r="D6" i="15"/>
  <c r="D5" i="15"/>
  <c r="D4" i="15"/>
  <c r="D3" i="15"/>
  <c r="D2" i="15"/>
  <c r="D17" i="13"/>
  <c r="D16" i="13"/>
  <c r="D15" i="13"/>
  <c r="D14" i="13"/>
  <c r="D13" i="13"/>
  <c r="D12" i="13"/>
  <c r="D11" i="13"/>
  <c r="D10" i="13"/>
  <c r="D9" i="13"/>
  <c r="D8" i="13"/>
  <c r="D7" i="13"/>
  <c r="D6" i="13"/>
  <c r="D5" i="13"/>
  <c r="D4" i="13"/>
  <c r="D3" i="13"/>
  <c r="D2" i="13"/>
  <c r="D17" i="11"/>
  <c r="D16" i="11"/>
  <c r="D15" i="11"/>
  <c r="D14" i="11"/>
  <c r="D13" i="11"/>
  <c r="D12" i="11"/>
  <c r="D11" i="11"/>
  <c r="D10" i="11"/>
  <c r="D9" i="11"/>
  <c r="D8" i="11"/>
  <c r="D7" i="11"/>
  <c r="D6" i="11"/>
  <c r="D5" i="11"/>
  <c r="D4" i="11"/>
  <c r="D3" i="11"/>
  <c r="D2" i="11"/>
  <c r="D17" i="9"/>
  <c r="D16" i="9"/>
  <c r="D15" i="9"/>
  <c r="D14" i="9"/>
  <c r="D13" i="9"/>
  <c r="D12" i="9"/>
  <c r="D11" i="9"/>
  <c r="D10" i="9"/>
  <c r="D9" i="9"/>
  <c r="D8" i="9"/>
  <c r="D7" i="9"/>
  <c r="D6" i="9"/>
  <c r="D5" i="9"/>
  <c r="D4" i="9"/>
  <c r="D3" i="9"/>
  <c r="D2" i="9"/>
  <c r="D17" i="3"/>
  <c r="D16" i="3"/>
  <c r="D16" i="1" s="1"/>
  <c r="D15" i="3"/>
  <c r="D15" i="1" s="1"/>
  <c r="D14" i="3"/>
  <c r="D14" i="1" s="1"/>
  <c r="D13" i="3"/>
  <c r="D12" i="3"/>
  <c r="D12" i="1" s="1"/>
  <c r="D11" i="3"/>
  <c r="D10" i="3"/>
  <c r="D9" i="3"/>
  <c r="D8" i="3"/>
  <c r="D7" i="3"/>
  <c r="D6" i="3"/>
  <c r="D5" i="3"/>
  <c r="D4" i="3"/>
  <c r="D3" i="3"/>
  <c r="D2" i="3"/>
  <c r="D17" i="4"/>
  <c r="E17" i="1" s="1"/>
  <c r="D16" i="4"/>
  <c r="D15" i="4"/>
  <c r="E15" i="1" s="1"/>
  <c r="D14" i="4"/>
  <c r="D13" i="4"/>
  <c r="E13" i="1" s="1"/>
  <c r="D12" i="4"/>
  <c r="D11" i="4"/>
  <c r="E11" i="1" s="1"/>
  <c r="D10" i="4"/>
  <c r="D9" i="4"/>
  <c r="E9" i="1" s="1"/>
  <c r="D8" i="4"/>
  <c r="D7" i="4"/>
  <c r="E7" i="1" s="1"/>
  <c r="D6" i="4"/>
  <c r="D5" i="4"/>
  <c r="E5" i="1" s="1"/>
  <c r="D4" i="4"/>
  <c r="D3" i="4"/>
  <c r="E3" i="1" s="1"/>
  <c r="D2" i="4"/>
  <c r="D17" i="18"/>
  <c r="D16" i="18"/>
  <c r="D15" i="18"/>
  <c r="D14" i="18"/>
  <c r="D13" i="18"/>
  <c r="D12" i="18"/>
  <c r="D11" i="18"/>
  <c r="D10" i="18"/>
  <c r="D9" i="18"/>
  <c r="D8" i="18"/>
  <c r="D7" i="18"/>
  <c r="D6" i="18"/>
  <c r="D5" i="18"/>
  <c r="D4" i="18"/>
  <c r="D3" i="18"/>
  <c r="D2" i="18"/>
  <c r="D9" i="14"/>
  <c r="D9" i="10"/>
  <c r="D9" i="5"/>
  <c r="F9" i="1" s="1"/>
  <c r="D17" i="10"/>
  <c r="D16" i="10"/>
  <c r="D15" i="10"/>
  <c r="D14" i="10"/>
  <c r="D13" i="10"/>
  <c r="D12" i="10"/>
  <c r="D11" i="10"/>
  <c r="D10" i="10"/>
  <c r="D8" i="10"/>
  <c r="D7" i="10"/>
  <c r="D6" i="10"/>
  <c r="D5" i="10"/>
  <c r="D4" i="10"/>
  <c r="D3" i="10"/>
  <c r="D2" i="10"/>
  <c r="D17" i="5"/>
  <c r="F17" i="1" s="1"/>
  <c r="D16" i="5"/>
  <c r="F16" i="1" s="1"/>
  <c r="D15" i="5"/>
  <c r="F15" i="1" s="1"/>
  <c r="D14" i="5"/>
  <c r="F14" i="1" s="1"/>
  <c r="D13" i="5"/>
  <c r="F13" i="1" s="1"/>
  <c r="D12" i="5"/>
  <c r="F12" i="1" s="1"/>
  <c r="D11" i="5"/>
  <c r="D10" i="5"/>
  <c r="F10" i="1" s="1"/>
  <c r="D8" i="5"/>
  <c r="F8" i="1" s="1"/>
  <c r="D7" i="5"/>
  <c r="F7" i="1" s="1"/>
  <c r="D6" i="5"/>
  <c r="F6" i="1" s="1"/>
  <c r="D5" i="5"/>
  <c r="F5" i="1" s="1"/>
  <c r="D4" i="5"/>
  <c r="F4" i="1" s="1"/>
  <c r="D3" i="5"/>
  <c r="F3" i="1" s="1"/>
  <c r="D2" i="5"/>
  <c r="D17" i="14"/>
  <c r="D16" i="14"/>
  <c r="D15" i="14"/>
  <c r="D14" i="14"/>
  <c r="D13" i="14"/>
  <c r="D12" i="14"/>
  <c r="D11" i="14"/>
  <c r="D10" i="14"/>
  <c r="D8" i="14"/>
  <c r="D7" i="14"/>
  <c r="D6" i="14"/>
  <c r="D5" i="14"/>
  <c r="D4" i="14"/>
  <c r="D2" i="14"/>
  <c r="D3" i="14"/>
  <c r="F11" i="1"/>
  <c r="E16" i="1"/>
  <c r="E14" i="1"/>
  <c r="E12" i="1"/>
  <c r="E10" i="1"/>
  <c r="E8" i="1"/>
  <c r="E6" i="1"/>
  <c r="E4" i="1"/>
  <c r="D17" i="1"/>
  <c r="D13" i="1"/>
  <c r="B17" i="3"/>
  <c r="B16" i="3"/>
  <c r="B15" i="3"/>
  <c r="B14" i="3"/>
  <c r="B13" i="3"/>
  <c r="B12" i="3"/>
  <c r="B11" i="3"/>
  <c r="B10" i="3"/>
  <c r="B9" i="3"/>
  <c r="B8" i="3"/>
  <c r="B7" i="3"/>
  <c r="B6" i="3"/>
  <c r="B5" i="3"/>
  <c r="B4" i="3"/>
  <c r="B3" i="3"/>
  <c r="A17" i="3"/>
  <c r="A16" i="3"/>
  <c r="A15" i="3"/>
  <c r="A14" i="3"/>
  <c r="A13" i="3"/>
  <c r="A12" i="3"/>
  <c r="A11" i="3"/>
  <c r="A10" i="3"/>
  <c r="A9" i="3"/>
  <c r="A8" i="3"/>
  <c r="A7" i="3"/>
  <c r="A6" i="3"/>
  <c r="A5" i="3"/>
  <c r="A4" i="3"/>
  <c r="A3" i="3"/>
  <c r="B17" i="5"/>
  <c r="B16" i="5"/>
  <c r="B15" i="5"/>
  <c r="B14" i="5"/>
  <c r="B13" i="5"/>
  <c r="B12" i="5"/>
  <c r="B11" i="5"/>
  <c r="B10" i="5"/>
  <c r="B9" i="5"/>
  <c r="B8" i="5"/>
  <c r="B7" i="5"/>
  <c r="B6" i="5"/>
  <c r="B5" i="5"/>
  <c r="B4" i="5"/>
  <c r="B3" i="5"/>
  <c r="A17" i="5"/>
  <c r="A16" i="5"/>
  <c r="A15" i="5"/>
  <c r="A14" i="5"/>
  <c r="A13" i="5"/>
  <c r="A12" i="5"/>
  <c r="A11" i="5"/>
  <c r="A10" i="5"/>
  <c r="A9" i="5"/>
  <c r="A8" i="5"/>
  <c r="A7" i="5"/>
  <c r="A6" i="5"/>
  <c r="A5" i="5"/>
  <c r="A4" i="5"/>
  <c r="A3" i="5"/>
  <c r="B17" i="4"/>
  <c r="B16" i="4"/>
  <c r="B15" i="4"/>
  <c r="B14" i="4"/>
  <c r="B13" i="4"/>
  <c r="B12" i="4"/>
  <c r="B11" i="4"/>
  <c r="B10" i="4"/>
  <c r="B9" i="4"/>
  <c r="B8" i="4"/>
  <c r="B7" i="4"/>
  <c r="B6" i="4"/>
  <c r="B5" i="4"/>
  <c r="B4" i="4"/>
  <c r="B3" i="4"/>
  <c r="A17" i="4"/>
  <c r="A16" i="4"/>
  <c r="A15" i="4"/>
  <c r="A14" i="4"/>
  <c r="A13" i="4"/>
  <c r="A12" i="4"/>
  <c r="A11" i="4"/>
  <c r="A10" i="4"/>
  <c r="A9" i="4"/>
  <c r="A8" i="4"/>
  <c r="A7" i="4"/>
  <c r="A6" i="4"/>
  <c r="A5" i="4"/>
  <c r="A4" i="4"/>
  <c r="A3" i="4"/>
  <c r="C17" i="16" l="1"/>
  <c r="C16" i="16"/>
  <c r="C15" i="16"/>
  <c r="C14" i="16"/>
  <c r="C13" i="16"/>
  <c r="C12" i="16"/>
  <c r="C11" i="16"/>
  <c r="C10" i="16"/>
  <c r="C9" i="16"/>
  <c r="C8" i="16"/>
  <c r="C7" i="16"/>
  <c r="C6" i="16"/>
  <c r="C5" i="16"/>
  <c r="C4" i="16"/>
  <c r="C3" i="16"/>
  <c r="C2" i="16"/>
  <c r="C17" i="12"/>
  <c r="B17" i="19" s="1"/>
  <c r="C16" i="12"/>
  <c r="B16" i="19" s="1"/>
  <c r="C15" i="12"/>
  <c r="B15" i="19" s="1"/>
  <c r="C14" i="12"/>
  <c r="B14" i="17" s="1"/>
  <c r="C13" i="12"/>
  <c r="B13" i="19" s="1"/>
  <c r="C12" i="12"/>
  <c r="B12" i="15" s="1"/>
  <c r="C11" i="12"/>
  <c r="B11" i="18" s="1"/>
  <c r="C10" i="12"/>
  <c r="B10" i="15" s="1"/>
  <c r="C9" i="12"/>
  <c r="B9" i="18" s="1"/>
  <c r="C8" i="12"/>
  <c r="B8" i="18" s="1"/>
  <c r="C7" i="12"/>
  <c r="B7" i="17" s="1"/>
  <c r="C6" i="12"/>
  <c r="B6" i="14" s="1"/>
  <c r="C5" i="12"/>
  <c r="B5" i="17" s="1"/>
  <c r="C4" i="12"/>
  <c r="B4" i="18" s="1"/>
  <c r="C3" i="12"/>
  <c r="B3" i="17" s="1"/>
  <c r="C2" i="12"/>
  <c r="C17" i="8"/>
  <c r="B17" i="9" s="1"/>
  <c r="C16" i="8"/>
  <c r="B16" i="11" s="1"/>
  <c r="C15" i="8"/>
  <c r="B15" i="11" s="1"/>
  <c r="C14" i="8"/>
  <c r="B14" i="11" s="1"/>
  <c r="C13" i="8"/>
  <c r="B13" i="10" s="1"/>
  <c r="C12" i="8"/>
  <c r="B12" i="11" s="1"/>
  <c r="C11" i="8"/>
  <c r="B11" i="11" s="1"/>
  <c r="C10" i="8"/>
  <c r="B10" i="11" s="1"/>
  <c r="C9" i="8"/>
  <c r="B9" i="10" s="1"/>
  <c r="C8" i="8"/>
  <c r="B8" i="11" s="1"/>
  <c r="C7" i="8"/>
  <c r="B7" i="11" s="1"/>
  <c r="C6" i="8"/>
  <c r="B6" i="9" s="1"/>
  <c r="C5" i="8"/>
  <c r="B5" i="11" s="1"/>
  <c r="C4" i="8"/>
  <c r="B4" i="9" s="1"/>
  <c r="C3" i="8"/>
  <c r="B3" i="11" s="1"/>
  <c r="C2" i="8"/>
  <c r="B2" i="11" s="1"/>
  <c r="A9" i="20"/>
  <c r="A8" i="20"/>
  <c r="A7" i="20"/>
  <c r="A6" i="20"/>
  <c r="A5" i="20"/>
  <c r="A4" i="20"/>
  <c r="A3" i="20"/>
  <c r="A2" i="20"/>
  <c r="A2" i="3"/>
  <c r="B16" i="18"/>
  <c r="B14" i="18"/>
  <c r="B12" i="18"/>
  <c r="B10" i="18"/>
  <c r="B6" i="18"/>
  <c r="B9" i="19"/>
  <c r="B9" i="17"/>
  <c r="F17" i="16"/>
  <c r="F16" i="16"/>
  <c r="F15" i="16"/>
  <c r="F14" i="16"/>
  <c r="F13" i="16"/>
  <c r="F12" i="16"/>
  <c r="F11" i="16"/>
  <c r="F10" i="16"/>
  <c r="F9" i="16"/>
  <c r="F8" i="16"/>
  <c r="F7" i="16"/>
  <c r="F6" i="16"/>
  <c r="F5" i="16"/>
  <c r="F4" i="16"/>
  <c r="F3" i="16"/>
  <c r="F2" i="16"/>
  <c r="E17" i="16"/>
  <c r="E16" i="16"/>
  <c r="E15" i="16"/>
  <c r="E14" i="16"/>
  <c r="E13" i="16"/>
  <c r="E12" i="16"/>
  <c r="E11" i="16"/>
  <c r="E10" i="16"/>
  <c r="E9" i="16"/>
  <c r="E8" i="16"/>
  <c r="E7" i="16"/>
  <c r="E6" i="16"/>
  <c r="E5" i="16"/>
  <c r="E4" i="16"/>
  <c r="E3" i="16"/>
  <c r="E2" i="16"/>
  <c r="D17" i="16"/>
  <c r="D16" i="16"/>
  <c r="G16" i="16" s="1"/>
  <c r="H16" i="16" s="1"/>
  <c r="D15" i="16"/>
  <c r="G15" i="16" s="1"/>
  <c r="H15" i="16" s="1"/>
  <c r="D14" i="16"/>
  <c r="G14" i="16" s="1"/>
  <c r="H14" i="16" s="1"/>
  <c r="D13" i="16"/>
  <c r="G13" i="16" s="1"/>
  <c r="H13" i="16" s="1"/>
  <c r="D12" i="16"/>
  <c r="G12" i="16" s="1"/>
  <c r="H12" i="16" s="1"/>
  <c r="D11" i="16"/>
  <c r="G11" i="16" s="1"/>
  <c r="H11" i="16" s="1"/>
  <c r="D10" i="16"/>
  <c r="G10" i="16" s="1"/>
  <c r="H10" i="16" s="1"/>
  <c r="D9" i="16"/>
  <c r="G9" i="16" s="1"/>
  <c r="H9" i="16" s="1"/>
  <c r="D8" i="16"/>
  <c r="G8" i="16" s="1"/>
  <c r="H8" i="16" s="1"/>
  <c r="D7" i="16"/>
  <c r="G7" i="16" s="1"/>
  <c r="H7" i="16" s="1"/>
  <c r="D6" i="16"/>
  <c r="G6" i="16" s="1"/>
  <c r="H6" i="16" s="1"/>
  <c r="D5" i="16"/>
  <c r="G5" i="16" s="1"/>
  <c r="H5" i="16" s="1"/>
  <c r="D4" i="16"/>
  <c r="G4" i="16" s="1"/>
  <c r="H4" i="16" s="1"/>
  <c r="D3" i="16"/>
  <c r="G3" i="16" s="1"/>
  <c r="H3" i="16" s="1"/>
  <c r="D2" i="16"/>
  <c r="G2" i="16" s="1"/>
  <c r="H2" i="16" s="1"/>
  <c r="G17" i="16"/>
  <c r="H17" i="16" s="1"/>
  <c r="I17" i="16" s="1"/>
  <c r="B17" i="15"/>
  <c r="B9" i="15"/>
  <c r="A17" i="15"/>
  <c r="A16" i="15"/>
  <c r="A15" i="15"/>
  <c r="A14" i="15"/>
  <c r="A13" i="15"/>
  <c r="A12" i="15"/>
  <c r="A11" i="15"/>
  <c r="A10" i="15"/>
  <c r="A9" i="15"/>
  <c r="A8" i="15"/>
  <c r="A7" i="15"/>
  <c r="A6" i="15"/>
  <c r="A5" i="15"/>
  <c r="A4" i="15"/>
  <c r="A3" i="15"/>
  <c r="A2" i="15"/>
  <c r="B7" i="14"/>
  <c r="A17" i="14"/>
  <c r="A16" i="14"/>
  <c r="A15" i="14"/>
  <c r="A14" i="14"/>
  <c r="A13" i="14"/>
  <c r="A12" i="14"/>
  <c r="A11" i="14"/>
  <c r="A10" i="14"/>
  <c r="A9" i="14"/>
  <c r="A8" i="14"/>
  <c r="A7" i="14"/>
  <c r="A6" i="14"/>
  <c r="A5" i="14"/>
  <c r="A4" i="14"/>
  <c r="A3" i="14"/>
  <c r="A2" i="14"/>
  <c r="B11" i="13"/>
  <c r="A17" i="13"/>
  <c r="A16" i="13"/>
  <c r="A15" i="13"/>
  <c r="A14" i="13"/>
  <c r="A13" i="13"/>
  <c r="A12" i="13"/>
  <c r="A11" i="13"/>
  <c r="A10" i="13"/>
  <c r="A9" i="13"/>
  <c r="A8" i="13"/>
  <c r="A7" i="13"/>
  <c r="A6" i="13"/>
  <c r="A5" i="13"/>
  <c r="A4" i="13"/>
  <c r="A3" i="13"/>
  <c r="A2" i="13"/>
  <c r="B17" i="11"/>
  <c r="B9" i="11"/>
  <c r="B6" i="11"/>
  <c r="B4" i="11"/>
  <c r="A17" i="11"/>
  <c r="A16" i="11"/>
  <c r="A15" i="11"/>
  <c r="A14" i="11"/>
  <c r="A13" i="11"/>
  <c r="A12" i="11"/>
  <c r="A11" i="11"/>
  <c r="A10" i="11"/>
  <c r="A9" i="11"/>
  <c r="A8" i="11"/>
  <c r="A7" i="11"/>
  <c r="A6" i="11"/>
  <c r="A5" i="11"/>
  <c r="A4" i="11"/>
  <c r="A3" i="11"/>
  <c r="A2" i="11"/>
  <c r="B16" i="10"/>
  <c r="B14" i="10"/>
  <c r="B12" i="10"/>
  <c r="B10" i="10"/>
  <c r="B8" i="10"/>
  <c r="B6" i="10"/>
  <c r="B4" i="10"/>
  <c r="A17" i="10"/>
  <c r="A16" i="10"/>
  <c r="A15" i="10"/>
  <c r="A14" i="10"/>
  <c r="A13" i="10"/>
  <c r="A12" i="10"/>
  <c r="A11" i="10"/>
  <c r="A10" i="10"/>
  <c r="A9" i="10"/>
  <c r="A8" i="10"/>
  <c r="A7" i="10"/>
  <c r="A6" i="10"/>
  <c r="A5" i="10"/>
  <c r="A4" i="10"/>
  <c r="A3" i="10"/>
  <c r="A2" i="10"/>
  <c r="B16" i="9"/>
  <c r="B14" i="9"/>
  <c r="B12" i="9"/>
  <c r="B10" i="9"/>
  <c r="B5" i="9"/>
  <c r="A17" i="9"/>
  <c r="A16" i="9"/>
  <c r="A15" i="9"/>
  <c r="A14" i="9"/>
  <c r="A13" i="9"/>
  <c r="A12" i="9"/>
  <c r="A11" i="9"/>
  <c r="A10" i="9"/>
  <c r="A9" i="9"/>
  <c r="A8" i="9"/>
  <c r="A7" i="9"/>
  <c r="A6" i="9"/>
  <c r="A5" i="9"/>
  <c r="A4" i="9"/>
  <c r="A3" i="9"/>
  <c r="A2" i="9"/>
  <c r="D17" i="8"/>
  <c r="D16" i="8"/>
  <c r="D15" i="8"/>
  <c r="D14" i="8"/>
  <c r="D13" i="8"/>
  <c r="D12" i="8"/>
  <c r="D11" i="8"/>
  <c r="D10" i="8"/>
  <c r="D9" i="8"/>
  <c r="D8" i="8"/>
  <c r="D7" i="8"/>
  <c r="D6" i="8"/>
  <c r="D5" i="8"/>
  <c r="D4" i="8"/>
  <c r="D3" i="8"/>
  <c r="D2" i="8"/>
  <c r="F2" i="8"/>
  <c r="B2" i="5"/>
  <c r="A2" i="5"/>
  <c r="D10" i="1"/>
  <c r="G10" i="1" s="1"/>
  <c r="H10" i="1" s="1"/>
  <c r="D4" i="1"/>
  <c r="G4" i="1" s="1"/>
  <c r="H4" i="1" s="1"/>
  <c r="D2" i="1"/>
  <c r="B2" i="3"/>
  <c r="E2" i="1"/>
  <c r="D9" i="1"/>
  <c r="G9" i="1" s="1"/>
  <c r="H9" i="1" s="1"/>
  <c r="D8" i="1"/>
  <c r="G8" i="1" s="1"/>
  <c r="H8" i="1" s="1"/>
  <c r="F2" i="1"/>
  <c r="D11" i="1"/>
  <c r="G11" i="1" s="1"/>
  <c r="H11" i="1" s="1"/>
  <c r="D7" i="1"/>
  <c r="G7" i="1" s="1"/>
  <c r="H7" i="1" s="1"/>
  <c r="D6" i="1"/>
  <c r="G6" i="1" s="1"/>
  <c r="H6" i="1" s="1"/>
  <c r="D5" i="1"/>
  <c r="G5" i="1" s="1"/>
  <c r="H5" i="1" s="1"/>
  <c r="D3" i="1"/>
  <c r="B2" i="4"/>
  <c r="A2" i="4"/>
  <c r="G13" i="1"/>
  <c r="H13" i="1" s="1"/>
  <c r="G15" i="1"/>
  <c r="H15" i="1" s="1"/>
  <c r="G16" i="1"/>
  <c r="H16" i="1" s="1"/>
  <c r="G17" i="1"/>
  <c r="H17" i="1" s="1"/>
  <c r="G14" i="1"/>
  <c r="H14" i="1" s="1"/>
  <c r="G12" i="1"/>
  <c r="H12" i="1" s="1"/>
  <c r="B9" i="9" l="1"/>
  <c r="B11" i="9"/>
  <c r="B13" i="9"/>
  <c r="B15" i="9"/>
  <c r="B13" i="11"/>
  <c r="B7" i="13"/>
  <c r="B15" i="13"/>
  <c r="B11" i="14"/>
  <c r="B13" i="15"/>
  <c r="B13" i="17"/>
  <c r="B7" i="9"/>
  <c r="B5" i="10"/>
  <c r="B7" i="10"/>
  <c r="B11" i="10"/>
  <c r="B15" i="10"/>
  <c r="B17" i="10"/>
  <c r="B5" i="13"/>
  <c r="B9" i="13"/>
  <c r="B13" i="13"/>
  <c r="B5" i="14"/>
  <c r="B9" i="14"/>
  <c r="B13" i="14"/>
  <c r="B11" i="15"/>
  <c r="B15" i="15"/>
  <c r="B11" i="17"/>
  <c r="B17" i="17"/>
  <c r="B11" i="19"/>
  <c r="B13" i="18"/>
  <c r="B15" i="18"/>
  <c r="B17" i="18"/>
  <c r="I3" i="16"/>
  <c r="I5" i="16"/>
  <c r="I7" i="16"/>
  <c r="I9" i="16"/>
  <c r="I11" i="16"/>
  <c r="I15" i="16"/>
  <c r="I2" i="16"/>
  <c r="I4" i="16"/>
  <c r="I6" i="16"/>
  <c r="I8" i="16"/>
  <c r="I10" i="16"/>
  <c r="I12" i="16"/>
  <c r="I14" i="16"/>
  <c r="I16" i="16"/>
  <c r="I13" i="16"/>
  <c r="B4" i="14"/>
  <c r="B8" i="15"/>
  <c r="B14" i="15"/>
  <c r="B16" i="15"/>
  <c r="B14" i="19"/>
  <c r="B15" i="14"/>
  <c r="B2" i="19"/>
  <c r="B2" i="17"/>
  <c r="B2" i="15"/>
  <c r="B6" i="19"/>
  <c r="B6" i="17"/>
  <c r="B6" i="15"/>
  <c r="B10" i="19"/>
  <c r="B10" i="17"/>
  <c r="B12" i="19"/>
  <c r="B12" i="17"/>
  <c r="B2" i="10"/>
  <c r="B4" i="13"/>
  <c r="B6" i="13"/>
  <c r="B8" i="13"/>
  <c r="B10" i="13"/>
  <c r="B12" i="13"/>
  <c r="B14" i="13"/>
  <c r="B16" i="13"/>
  <c r="B10" i="14"/>
  <c r="B12" i="14"/>
  <c r="B14" i="14"/>
  <c r="B16" i="14"/>
  <c r="B4" i="15"/>
  <c r="B4" i="17"/>
  <c r="B16" i="17"/>
  <c r="B4" i="19"/>
  <c r="B2" i="18"/>
  <c r="B2" i="9"/>
  <c r="B2" i="13"/>
  <c r="B2" i="14"/>
  <c r="B3" i="19"/>
  <c r="B5" i="19"/>
  <c r="B7" i="19"/>
  <c r="B3" i="18"/>
  <c r="B5" i="18"/>
  <c r="B7" i="18"/>
  <c r="E3" i="20"/>
  <c r="E4" i="20"/>
  <c r="E5" i="20"/>
  <c r="E6" i="20"/>
  <c r="B17" i="13"/>
  <c r="B17" i="14"/>
  <c r="B15" i="17"/>
  <c r="B8" i="9"/>
  <c r="B8" i="14"/>
  <c r="B8" i="17"/>
  <c r="B8" i="19"/>
  <c r="B3" i="9"/>
  <c r="B3" i="10"/>
  <c r="B3" i="13"/>
  <c r="B3" i="14"/>
  <c r="B3" i="15"/>
  <c r="B5" i="15"/>
  <c r="E7" i="20"/>
  <c r="E8" i="20"/>
  <c r="E9" i="20"/>
  <c r="E2" i="20"/>
  <c r="G2" i="1"/>
  <c r="H2" i="1" s="1"/>
  <c r="I2" i="1" s="1"/>
  <c r="G5" i="12"/>
  <c r="H5" i="12" s="1"/>
  <c r="G7" i="12"/>
  <c r="H7" i="12" s="1"/>
  <c r="G4" i="12"/>
  <c r="H4" i="12" s="1"/>
  <c r="G6" i="12"/>
  <c r="H6" i="12" s="1"/>
  <c r="G8" i="12"/>
  <c r="H8" i="12" s="1"/>
  <c r="G10" i="12"/>
  <c r="H10" i="12" s="1"/>
  <c r="G12" i="12"/>
  <c r="H12" i="12" s="1"/>
  <c r="G14" i="12"/>
  <c r="H14" i="12" s="1"/>
  <c r="G16" i="12"/>
  <c r="H16" i="12" s="1"/>
  <c r="F9" i="8"/>
  <c r="F11" i="8"/>
  <c r="F13" i="8"/>
  <c r="F15" i="8"/>
  <c r="F17" i="8"/>
  <c r="F3" i="8"/>
  <c r="F5" i="8"/>
  <c r="F7" i="8"/>
  <c r="F10" i="8"/>
  <c r="F14" i="8"/>
  <c r="F4" i="8"/>
  <c r="F6" i="8"/>
  <c r="F8" i="8"/>
  <c r="F12" i="8"/>
  <c r="F16" i="8"/>
  <c r="B3" i="20"/>
  <c r="G3" i="1"/>
  <c r="H3" i="1" s="1"/>
  <c r="B4" i="20"/>
  <c r="B7" i="20"/>
  <c r="B9" i="20"/>
  <c r="B6" i="20"/>
  <c r="B5" i="20"/>
  <c r="B7" i="15"/>
  <c r="E2" i="8"/>
  <c r="G2" i="8" s="1"/>
  <c r="H2" i="8" s="1"/>
  <c r="G2" i="12"/>
  <c r="H2" i="12" s="1"/>
  <c r="E3" i="8"/>
  <c r="E4" i="8"/>
  <c r="E5" i="8"/>
  <c r="E6" i="8"/>
  <c r="E7" i="8"/>
  <c r="E8" i="8"/>
  <c r="E9" i="8"/>
  <c r="E10" i="8"/>
  <c r="E11" i="8"/>
  <c r="E12" i="8"/>
  <c r="G12" i="8" s="1"/>
  <c r="H12" i="8" s="1"/>
  <c r="E13" i="8"/>
  <c r="E14" i="8"/>
  <c r="G14" i="8" s="1"/>
  <c r="H14" i="8" s="1"/>
  <c r="E15" i="8"/>
  <c r="E16" i="8"/>
  <c r="G16" i="8" s="1"/>
  <c r="H16" i="8" s="1"/>
  <c r="E17" i="8"/>
  <c r="G3" i="12"/>
  <c r="H3" i="12" s="1"/>
  <c r="B8" i="20" l="1"/>
  <c r="G17" i="8"/>
  <c r="H17" i="8" s="1"/>
  <c r="G15" i="8"/>
  <c r="H15" i="8" s="1"/>
  <c r="G13" i="8"/>
  <c r="H13" i="8" s="1"/>
  <c r="I3" i="1"/>
  <c r="I4" i="1"/>
  <c r="I7" i="1"/>
  <c r="I13" i="1"/>
  <c r="I14" i="1"/>
  <c r="I8" i="1"/>
  <c r="I6" i="1"/>
  <c r="I17" i="1"/>
  <c r="I9" i="1"/>
  <c r="I5" i="1"/>
  <c r="I16" i="1"/>
  <c r="I10" i="1"/>
  <c r="I11" i="1"/>
  <c r="I15" i="1"/>
  <c r="I12" i="1"/>
  <c r="C8" i="20"/>
  <c r="G17" i="12"/>
  <c r="H17" i="12" s="1"/>
  <c r="G13" i="12"/>
  <c r="H13" i="12" s="1"/>
  <c r="G15" i="12"/>
  <c r="H15" i="12" s="1"/>
  <c r="D8" i="20" s="1"/>
  <c r="G11" i="12"/>
  <c r="H11" i="12" s="1"/>
  <c r="D9" i="20"/>
  <c r="D7" i="20"/>
  <c r="D3" i="20"/>
  <c r="G8" i="8"/>
  <c r="H8" i="8" s="1"/>
  <c r="G4" i="8"/>
  <c r="H4" i="8" s="1"/>
  <c r="G10" i="8"/>
  <c r="H10" i="8" s="1"/>
  <c r="G5" i="8"/>
  <c r="H5" i="8" s="1"/>
  <c r="G11" i="8"/>
  <c r="H11" i="8" s="1"/>
  <c r="G9" i="8"/>
  <c r="H9" i="8" s="1"/>
  <c r="G6" i="8"/>
  <c r="H6" i="8" s="1"/>
  <c r="G7" i="8"/>
  <c r="H7" i="8" s="1"/>
  <c r="B2" i="20"/>
  <c r="G9" i="12"/>
  <c r="H9" i="12" s="1"/>
  <c r="D2" i="20"/>
  <c r="D4" i="20"/>
  <c r="G3" i="8"/>
  <c r="H3" i="8" s="1"/>
  <c r="I2" i="12" l="1"/>
  <c r="I7" i="12"/>
  <c r="I8" i="12"/>
  <c r="I5" i="12"/>
  <c r="I10" i="12"/>
  <c r="I12" i="12"/>
  <c r="F8" i="20"/>
  <c r="I6" i="8"/>
  <c r="D6" i="20"/>
  <c r="I11" i="12"/>
  <c r="I15" i="12"/>
  <c r="I13" i="12"/>
  <c r="I4" i="12"/>
  <c r="I16" i="12"/>
  <c r="I6" i="12"/>
  <c r="I14" i="12"/>
  <c r="D5" i="20"/>
  <c r="I9" i="12"/>
  <c r="I17" i="12"/>
  <c r="I3" i="12"/>
  <c r="C2" i="20"/>
  <c r="F2" i="20" s="1"/>
  <c r="I3" i="8"/>
  <c r="I11" i="8"/>
  <c r="I10" i="8"/>
  <c r="I8" i="8"/>
  <c r="I13" i="8"/>
  <c r="I17" i="8"/>
  <c r="I14" i="8"/>
  <c r="I7" i="8"/>
  <c r="I9" i="8"/>
  <c r="I5" i="8"/>
  <c r="I4" i="8"/>
  <c r="C7" i="20"/>
  <c r="C9" i="20"/>
  <c r="F9" i="20" s="1"/>
  <c r="I2" i="8"/>
  <c r="I15" i="8"/>
  <c r="I12" i="8"/>
  <c r="I16" i="8"/>
  <c r="F7" i="20"/>
  <c r="C4" i="20"/>
  <c r="F4" i="20" s="1"/>
  <c r="C3" i="20"/>
  <c r="F3" i="20" s="1"/>
  <c r="C6" i="20"/>
  <c r="C5" i="20"/>
  <c r="F5" i="20" s="1"/>
  <c r="F6" i="20" l="1"/>
  <c r="G2" i="20" s="1"/>
  <c r="G9" i="20" l="1"/>
  <c r="G8" i="20"/>
  <c r="G3" i="20"/>
  <c r="G6" i="20"/>
  <c r="G7" i="20"/>
  <c r="G5" i="20"/>
  <c r="G4" i="20"/>
</calcChain>
</file>

<file path=xl/sharedStrings.xml><?xml version="1.0" encoding="utf-8"?>
<sst xmlns="http://schemas.openxmlformats.org/spreadsheetml/2006/main" count="179" uniqueCount="91">
  <si>
    <t>Jméno a příjmení</t>
  </si>
  <si>
    <t>míček</t>
  </si>
  <si>
    <t>dálka</t>
  </si>
  <si>
    <t>60m</t>
  </si>
  <si>
    <t>Celkově</t>
  </si>
  <si>
    <t>škola</t>
  </si>
  <si>
    <t>výkon</t>
  </si>
  <si>
    <t>umístění</t>
  </si>
  <si>
    <t>Škola</t>
  </si>
  <si>
    <t>50m</t>
  </si>
  <si>
    <t xml:space="preserve"> </t>
  </si>
  <si>
    <t>HST</t>
  </si>
  <si>
    <t>HML</t>
  </si>
  <si>
    <t>DST</t>
  </si>
  <si>
    <t>DML</t>
  </si>
  <si>
    <t>CELKOVĚ</t>
  </si>
  <si>
    <t>POŘADÍ</t>
  </si>
  <si>
    <t>ZŠ Za Chlumem</t>
  </si>
  <si>
    <t>Body</t>
  </si>
  <si>
    <t>ZŠ Aléská</t>
  </si>
  <si>
    <t>Reiserová Kateřina</t>
  </si>
  <si>
    <t>Košťáková Sára</t>
  </si>
  <si>
    <t>Padevětová Tereza</t>
  </si>
  <si>
    <t>Martinovský Jakub</t>
  </si>
  <si>
    <t>Klíma Ondřej</t>
  </si>
  <si>
    <t>Verbovský Jiří</t>
  </si>
  <si>
    <t>Teršíp Jiří</t>
  </si>
  <si>
    <t>Šifalda Jan</t>
  </si>
  <si>
    <t>Dvořák Jakub</t>
  </si>
  <si>
    <t>Motejlová Kristýna</t>
  </si>
  <si>
    <t>Procházková Tereza</t>
  </si>
  <si>
    <t>Hostoušová Kateřina</t>
  </si>
  <si>
    <t>Hampl Jan</t>
  </si>
  <si>
    <t>Walter Filip</t>
  </si>
  <si>
    <t>Hujo Ondřej</t>
  </si>
  <si>
    <t>Dřevěný Martin</t>
  </si>
  <si>
    <t>ZŠ U Nových Lázní</t>
  </si>
  <si>
    <t>Magnová Eliška</t>
  </si>
  <si>
    <t>Flegrová Hana</t>
  </si>
  <si>
    <t>Slavatová Veronika</t>
  </si>
  <si>
    <t>Flegrová Amálie</t>
  </si>
  <si>
    <t>ZŠ Lidická</t>
  </si>
  <si>
    <t>ZŠ Čestmíra Císaře</t>
  </si>
  <si>
    <t>Hriž Lukáš</t>
  </si>
  <si>
    <t>Krajíček Kryštof</t>
  </si>
  <si>
    <t>Pokorná Kateřina</t>
  </si>
  <si>
    <t>Kováčová Barbora</t>
  </si>
  <si>
    <t>Borosch Ondřej</t>
  </si>
  <si>
    <t>Vydrová Božena</t>
  </si>
  <si>
    <t>Matoušková Hang</t>
  </si>
  <si>
    <t>Vaník Jan</t>
  </si>
  <si>
    <t>Port Josef</t>
  </si>
  <si>
    <t>Klečková Rozálie</t>
  </si>
  <si>
    <t>ZŠ Na Stínadlech</t>
  </si>
  <si>
    <t>Lucák Ondřej</t>
  </si>
  <si>
    <t>Janoušková Tereza</t>
  </si>
  <si>
    <t>Plačková Lucie</t>
  </si>
  <si>
    <t>Walter Radim</t>
  </si>
  <si>
    <t>ZŠ M. Švabinského</t>
  </si>
  <si>
    <t>ZŠ Bílá Cesta</t>
  </si>
  <si>
    <t>Libovický Tomáš</t>
  </si>
  <si>
    <t>Černý Adam</t>
  </si>
  <si>
    <t>Sitaj Erik</t>
  </si>
  <si>
    <t>Tůma Jiří</t>
  </si>
  <si>
    <t>Pejřimovský</t>
  </si>
  <si>
    <t>Vondrák</t>
  </si>
  <si>
    <t>Černý Lukáš</t>
  </si>
  <si>
    <t>Tomáš Hoang</t>
  </si>
  <si>
    <t>Filip Řepka</t>
  </si>
  <si>
    <t>Štěpán Tuček</t>
  </si>
  <si>
    <t>Marek Vojtčeh</t>
  </si>
  <si>
    <t>Francouzová Eliška</t>
  </si>
  <si>
    <t>Nováková Bráa</t>
  </si>
  <si>
    <t>Šindlerová Dominika</t>
  </si>
  <si>
    <t>Kompušová Karolína</t>
  </si>
  <si>
    <t>Poláková Daniela</t>
  </si>
  <si>
    <t>Karpišová Anna</t>
  </si>
  <si>
    <t>Sluková Simona</t>
  </si>
  <si>
    <t>Bílá Vanesa</t>
  </si>
  <si>
    <t>Térová Sofia</t>
  </si>
  <si>
    <t>Zoubková Kristýna</t>
  </si>
  <si>
    <t>Žižková Bibiana</t>
  </si>
  <si>
    <t>Kratochvílová Karolína</t>
  </si>
  <si>
    <t>Horáková Adéla</t>
  </si>
  <si>
    <t>Drašar</t>
  </si>
  <si>
    <t>Záhorec</t>
  </si>
  <si>
    <t>Dvořák Honza</t>
  </si>
  <si>
    <t>Aubrech Tomáš</t>
  </si>
  <si>
    <t>Purmenská</t>
  </si>
  <si>
    <t>Hudáková</t>
  </si>
  <si>
    <t>pořadí jednotlivců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</si>
</sst>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h:mm;@"/>
    <numFmt numFmtId="165" formatCode="0.0"/>
  </numFmts>
  <fonts count="5" x14ac:knownFonts="1">
    <font>
      <sz val="10"/>
      <name val="Arial"/>
      <charset val="238"/>
    </font>
    <font>
      <b/>
      <sz val="10"/>
      <name val="Arial"/>
      <family val="2"/>
      <charset val="238"/>
    </font>
    <font>
      <sz val="8"/>
      <name val="Arial"/>
      <charset val="238"/>
    </font>
    <font>
      <sz val="8"/>
      <color indexed="8"/>
      <name val="Arial"/>
      <family val="2"/>
      <charset val="238"/>
    </font>
    <font>
      <sz val="1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theme="3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1" xfId="0" applyBorder="1"/>
    <xf numFmtId="0" fontId="0" fillId="0" borderId="0" xfId="0" applyBorder="1"/>
    <xf numFmtId="49" fontId="0" fillId="0" borderId="0" xfId="0" applyNumberFormat="1" applyBorder="1"/>
    <xf numFmtId="49" fontId="0" fillId="0" borderId="0" xfId="0" applyNumberFormat="1" applyFill="1" applyBorder="1"/>
    <xf numFmtId="0" fontId="0" fillId="0" borderId="0" xfId="0" applyFill="1" applyBorder="1"/>
    <xf numFmtId="0" fontId="0" fillId="0" borderId="0" xfId="0" applyNumberFormat="1"/>
    <xf numFmtId="164" fontId="0" fillId="0" borderId="0" xfId="0" applyNumberFormat="1" applyFill="1" applyBorder="1"/>
    <xf numFmtId="0" fontId="0" fillId="2" borderId="1" xfId="0" applyFill="1" applyBorder="1"/>
    <xf numFmtId="0" fontId="1" fillId="2" borderId="1" xfId="0" applyFont="1" applyFill="1" applyBorder="1"/>
    <xf numFmtId="0" fontId="3" fillId="3" borderId="1" xfId="0" applyFont="1" applyFill="1" applyBorder="1"/>
    <xf numFmtId="0" fontId="0" fillId="3" borderId="1" xfId="0" applyNumberFormat="1" applyFill="1" applyBorder="1"/>
    <xf numFmtId="0" fontId="0" fillId="3" borderId="1" xfId="0" applyFill="1" applyBorder="1"/>
    <xf numFmtId="0" fontId="0" fillId="4" borderId="1" xfId="0" applyFill="1" applyBorder="1"/>
    <xf numFmtId="0" fontId="1" fillId="4" borderId="1" xfId="0" applyFont="1" applyFill="1" applyBorder="1" applyAlignment="1">
      <alignment horizontal="center"/>
    </xf>
    <xf numFmtId="0" fontId="3" fillId="3" borderId="2" xfId="0" applyFont="1" applyFill="1" applyBorder="1"/>
    <xf numFmtId="0" fontId="0" fillId="0" borderId="2" xfId="0" applyBorder="1"/>
    <xf numFmtId="165" fontId="1" fillId="4" borderId="1" xfId="0" applyNumberFormat="1" applyFont="1" applyFill="1" applyBorder="1" applyAlignment="1">
      <alignment horizontal="center"/>
    </xf>
    <xf numFmtId="165" fontId="0" fillId="0" borderId="1" xfId="0" applyNumberFormat="1" applyBorder="1"/>
    <xf numFmtId="165" fontId="0" fillId="0" borderId="0" xfId="0" applyNumberFormat="1"/>
    <xf numFmtId="2" fontId="1" fillId="4" borderId="1" xfId="0" applyNumberFormat="1" applyFont="1" applyFill="1" applyBorder="1" applyAlignment="1">
      <alignment horizontal="center"/>
    </xf>
    <xf numFmtId="2" fontId="0" fillId="0" borderId="1" xfId="0" applyNumberFormat="1" applyBorder="1"/>
    <xf numFmtId="2" fontId="0" fillId="0" borderId="0" xfId="0" applyNumberFormat="1"/>
    <xf numFmtId="0" fontId="4" fillId="0" borderId="0" xfId="0" applyFont="1"/>
    <xf numFmtId="0" fontId="0" fillId="5" borderId="1" xfId="0" applyFill="1" applyBorder="1"/>
    <xf numFmtId="2" fontId="4" fillId="0" borderId="1" xfId="0" applyNumberFormat="1" applyFont="1" applyBorder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"/>
  <sheetViews>
    <sheetView zoomScaleNormal="100" workbookViewId="0">
      <selection activeCell="F8" sqref="F8"/>
    </sheetView>
  </sheetViews>
  <sheetFormatPr defaultRowHeight="12.75" x14ac:dyDescent="0.2"/>
  <cols>
    <col min="1" max="1" width="4.28515625" customWidth="1"/>
    <col min="2" max="2" width="17.140625" customWidth="1"/>
    <col min="3" max="3" width="24.28515625" customWidth="1"/>
    <col min="4" max="4" width="7" customWidth="1"/>
    <col min="5" max="5" width="6.5703125" customWidth="1"/>
    <col min="6" max="6" width="6.140625" customWidth="1"/>
    <col min="9" max="9" width="18.7109375" bestFit="1" customWidth="1"/>
  </cols>
  <sheetData>
    <row r="1" spans="1:14" x14ac:dyDescent="0.2">
      <c r="A1" s="8"/>
      <c r="B1" s="9" t="s">
        <v>0</v>
      </c>
      <c r="C1" s="9" t="s">
        <v>8</v>
      </c>
      <c r="D1" s="9" t="s">
        <v>1</v>
      </c>
      <c r="E1" s="9" t="s">
        <v>2</v>
      </c>
      <c r="F1" s="9" t="s">
        <v>9</v>
      </c>
      <c r="G1" s="9" t="s">
        <v>4</v>
      </c>
      <c r="H1" s="9" t="s">
        <v>18</v>
      </c>
      <c r="I1" s="9" t="s">
        <v>90</v>
      </c>
    </row>
    <row r="2" spans="1:14" x14ac:dyDescent="0.2">
      <c r="A2" s="8">
        <v>1</v>
      </c>
      <c r="B2" s="10" t="s">
        <v>23</v>
      </c>
      <c r="C2" s="10" t="s">
        <v>17</v>
      </c>
      <c r="D2" s="1">
        <f>míčekHST!D2</f>
        <v>10</v>
      </c>
      <c r="E2" s="1">
        <f>dálkaHST!D2</f>
        <v>13</v>
      </c>
      <c r="F2" s="1">
        <f>'60mHST'!D2</f>
        <v>11</v>
      </c>
      <c r="G2" s="1">
        <f t="shared" ref="G2:G17" si="0">SUM(D2:F2)</f>
        <v>34</v>
      </c>
      <c r="H2" s="1">
        <f t="shared" ref="H2:H17" si="1">G2</f>
        <v>34</v>
      </c>
      <c r="I2" s="1">
        <f>_xlfn.RANK.AVG(H2,H2:H17,1)</f>
        <v>13</v>
      </c>
    </row>
    <row r="3" spans="1:14" x14ac:dyDescent="0.2">
      <c r="A3" s="8">
        <v>2</v>
      </c>
      <c r="B3" s="10" t="s">
        <v>24</v>
      </c>
      <c r="C3" s="10" t="s">
        <v>17</v>
      </c>
      <c r="D3" s="1">
        <f>míčekHST!D3</f>
        <v>6</v>
      </c>
      <c r="E3" s="1">
        <f>dálkaHST!D3</f>
        <v>1</v>
      </c>
      <c r="F3" s="1">
        <f>'60mHST'!D3</f>
        <v>1</v>
      </c>
      <c r="G3" s="1">
        <f t="shared" si="0"/>
        <v>8</v>
      </c>
      <c r="H3" s="1">
        <f t="shared" si="1"/>
        <v>8</v>
      </c>
      <c r="I3" s="1">
        <f>_xlfn.RANK.AVG(H3,H2:H17,1)</f>
        <v>2</v>
      </c>
    </row>
    <row r="4" spans="1:14" x14ac:dyDescent="0.2">
      <c r="A4" s="8">
        <v>3</v>
      </c>
      <c r="B4" s="10" t="s">
        <v>26</v>
      </c>
      <c r="C4" s="10" t="s">
        <v>19</v>
      </c>
      <c r="D4" s="1">
        <f>míčekHST!D4</f>
        <v>14</v>
      </c>
      <c r="E4" s="1">
        <f>dálkaHST!D4</f>
        <v>7</v>
      </c>
      <c r="F4" s="1">
        <f>'60mHST'!D4</f>
        <v>7</v>
      </c>
      <c r="G4" s="1">
        <f t="shared" si="0"/>
        <v>28</v>
      </c>
      <c r="H4" s="1">
        <f t="shared" si="1"/>
        <v>28</v>
      </c>
      <c r="I4" s="1">
        <f>_xlfn.RANK.AVG(H4,H2:H17,1)</f>
        <v>10</v>
      </c>
    </row>
    <row r="5" spans="1:14" x14ac:dyDescent="0.2">
      <c r="A5" s="8">
        <v>4</v>
      </c>
      <c r="B5" s="10" t="s">
        <v>27</v>
      </c>
      <c r="C5" s="10" t="s">
        <v>19</v>
      </c>
      <c r="D5" s="1">
        <f>míčekHST!D5</f>
        <v>12</v>
      </c>
      <c r="E5" s="1">
        <f>dálkaHST!D5</f>
        <v>8</v>
      </c>
      <c r="F5" s="1">
        <f>'60mHST'!D5</f>
        <v>5</v>
      </c>
      <c r="G5" s="1">
        <f t="shared" si="0"/>
        <v>25</v>
      </c>
      <c r="H5" s="1">
        <f t="shared" si="1"/>
        <v>25</v>
      </c>
      <c r="I5" s="1">
        <f>_xlfn.RANK.AVG(H5,H2:H17,1)</f>
        <v>7</v>
      </c>
    </row>
    <row r="6" spans="1:14" x14ac:dyDescent="0.2">
      <c r="A6" s="8">
        <v>5</v>
      </c>
      <c r="B6" s="10" t="s">
        <v>34</v>
      </c>
      <c r="C6" s="10" t="s">
        <v>36</v>
      </c>
      <c r="D6" s="1">
        <f>míčekHST!D6</f>
        <v>7</v>
      </c>
      <c r="E6" s="1">
        <f>dálkaHST!D6</f>
        <v>12</v>
      </c>
      <c r="F6" s="1">
        <f>'60mHST'!D6</f>
        <v>7</v>
      </c>
      <c r="G6" s="1">
        <f t="shared" si="0"/>
        <v>26</v>
      </c>
      <c r="H6" s="1">
        <f t="shared" si="1"/>
        <v>26</v>
      </c>
      <c r="I6" s="1">
        <f>_xlfn.RANK.AVG(H6,H2:H17,1)</f>
        <v>9</v>
      </c>
    </row>
    <row r="7" spans="1:14" x14ac:dyDescent="0.2">
      <c r="A7" s="8">
        <v>6</v>
      </c>
      <c r="B7" s="10" t="s">
        <v>35</v>
      </c>
      <c r="C7" s="10" t="s">
        <v>36</v>
      </c>
      <c r="D7" s="1">
        <f>míčekHST!D7</f>
        <v>16</v>
      </c>
      <c r="E7" s="1">
        <f>dálkaHST!D7</f>
        <v>15</v>
      </c>
      <c r="F7" s="1">
        <f>'60mHST'!D7</f>
        <v>15</v>
      </c>
      <c r="G7" s="1">
        <f t="shared" si="0"/>
        <v>46</v>
      </c>
      <c r="H7" s="1">
        <f t="shared" si="1"/>
        <v>46</v>
      </c>
      <c r="I7" s="1">
        <f>_xlfn.RANK.AVG(H7,H2:H17,1)</f>
        <v>16</v>
      </c>
    </row>
    <row r="8" spans="1:14" x14ac:dyDescent="0.2">
      <c r="A8" s="8">
        <v>7</v>
      </c>
      <c r="B8" s="10" t="s">
        <v>60</v>
      </c>
      <c r="C8" s="10" t="s">
        <v>41</v>
      </c>
      <c r="D8" s="1">
        <f>míčekHST!D8</f>
        <v>3</v>
      </c>
      <c r="E8" s="1">
        <f>dálkaHST!D8</f>
        <v>16</v>
      </c>
      <c r="F8" s="1">
        <f>'60mHST'!D8</f>
        <v>16</v>
      </c>
      <c r="G8" s="1">
        <f t="shared" si="0"/>
        <v>35</v>
      </c>
      <c r="H8" s="1">
        <f t="shared" si="1"/>
        <v>35</v>
      </c>
      <c r="I8" s="1">
        <f>_xlfn.RANK.AVG(H8,H2:H17,1)</f>
        <v>14</v>
      </c>
    </row>
    <row r="9" spans="1:14" x14ac:dyDescent="0.2">
      <c r="A9" s="8">
        <v>8</v>
      </c>
      <c r="B9" s="10" t="s">
        <v>61</v>
      </c>
      <c r="C9" s="10" t="s">
        <v>41</v>
      </c>
      <c r="D9" s="1">
        <f>míčekHST!D9</f>
        <v>4</v>
      </c>
      <c r="E9" s="1">
        <f>dálkaHST!D9</f>
        <v>14</v>
      </c>
      <c r="F9" s="1">
        <f>'60mHST'!D9</f>
        <v>13</v>
      </c>
      <c r="G9" s="1">
        <f t="shared" si="0"/>
        <v>31</v>
      </c>
      <c r="H9" s="1">
        <f t="shared" si="1"/>
        <v>31</v>
      </c>
      <c r="I9" s="1">
        <f>_xlfn.RANK.AVG(H9,H2:H17,1)</f>
        <v>11</v>
      </c>
    </row>
    <row r="10" spans="1:14" x14ac:dyDescent="0.2">
      <c r="A10" s="8">
        <v>9</v>
      </c>
      <c r="B10" s="10" t="s">
        <v>47</v>
      </c>
      <c r="C10" s="10" t="s">
        <v>42</v>
      </c>
      <c r="D10" s="1">
        <f>míčekHST!D10</f>
        <v>1</v>
      </c>
      <c r="E10" s="1">
        <f>dálkaHST!D10</f>
        <v>3.5</v>
      </c>
      <c r="F10" s="1">
        <f>'60mHST'!D10</f>
        <v>3</v>
      </c>
      <c r="G10" s="1">
        <f t="shared" si="0"/>
        <v>7.5</v>
      </c>
      <c r="H10" s="1">
        <f t="shared" si="1"/>
        <v>7.5</v>
      </c>
      <c r="I10" s="1">
        <f>_xlfn.RANK.AVG(H10,H2:H17,1)</f>
        <v>1</v>
      </c>
    </row>
    <row r="11" spans="1:14" x14ac:dyDescent="0.2">
      <c r="A11" s="8">
        <v>10</v>
      </c>
      <c r="B11" s="10" t="s">
        <v>57</v>
      </c>
      <c r="C11" s="10" t="s">
        <v>42</v>
      </c>
      <c r="D11" s="1">
        <f>míčekHST!D11</f>
        <v>2</v>
      </c>
      <c r="E11" s="1">
        <f>dálkaHST!D11</f>
        <v>5</v>
      </c>
      <c r="F11" s="1">
        <f>'60mHST'!D11</f>
        <v>3</v>
      </c>
      <c r="G11" s="1">
        <f t="shared" si="0"/>
        <v>10</v>
      </c>
      <c r="H11" s="1">
        <f t="shared" si="1"/>
        <v>10</v>
      </c>
      <c r="I11" s="1">
        <f>_xlfn.RANK.AVG(H11,H2:H17,1)</f>
        <v>3</v>
      </c>
    </row>
    <row r="12" spans="1:14" x14ac:dyDescent="0.2">
      <c r="A12" s="8">
        <v>11</v>
      </c>
      <c r="B12" s="10" t="s">
        <v>54</v>
      </c>
      <c r="C12" s="10" t="s">
        <v>53</v>
      </c>
      <c r="D12" s="1">
        <f>míčekHST!D12</f>
        <v>9</v>
      </c>
      <c r="E12" s="1">
        <f>dálkaHST!D12</f>
        <v>2</v>
      </c>
      <c r="F12" s="1">
        <f>'60mHST'!D12</f>
        <v>11</v>
      </c>
      <c r="G12" s="1">
        <f t="shared" si="0"/>
        <v>22</v>
      </c>
      <c r="H12" s="1">
        <f t="shared" si="1"/>
        <v>22</v>
      </c>
      <c r="I12" s="1">
        <f>_xlfn.RANK.AVG(H12,H2:H17,1)</f>
        <v>6</v>
      </c>
    </row>
    <row r="13" spans="1:14" x14ac:dyDescent="0.2">
      <c r="A13" s="8">
        <v>12</v>
      </c>
      <c r="B13" s="10" t="s">
        <v>84</v>
      </c>
      <c r="C13" s="10" t="s">
        <v>53</v>
      </c>
      <c r="D13" s="1">
        <f>míčekHST!D13</f>
        <v>13</v>
      </c>
      <c r="E13" s="1">
        <f>dálkaHST!D13</f>
        <v>3.5</v>
      </c>
      <c r="F13" s="1">
        <f>'60mHST'!D13</f>
        <v>9</v>
      </c>
      <c r="G13" s="1">
        <f t="shared" si="0"/>
        <v>25.5</v>
      </c>
      <c r="H13" s="1">
        <f t="shared" si="1"/>
        <v>25.5</v>
      </c>
      <c r="I13" s="1">
        <f>_xlfn.RANK.AVG(H13,H2:H17,1)</f>
        <v>8</v>
      </c>
      <c r="N13" t="s">
        <v>10</v>
      </c>
    </row>
    <row r="14" spans="1:14" x14ac:dyDescent="0.2">
      <c r="A14" s="8">
        <v>13</v>
      </c>
      <c r="B14" s="10" t="s">
        <v>62</v>
      </c>
      <c r="C14" s="10" t="s">
        <v>58</v>
      </c>
      <c r="D14" s="1">
        <f>míčekHST!D14</f>
        <v>5</v>
      </c>
      <c r="E14" s="1">
        <f>dálkaHST!D14</f>
        <v>6</v>
      </c>
      <c r="F14" s="1">
        <f>'60mHST'!D14</f>
        <v>7</v>
      </c>
      <c r="G14" s="1">
        <f t="shared" si="0"/>
        <v>18</v>
      </c>
      <c r="H14" s="1">
        <f t="shared" si="1"/>
        <v>18</v>
      </c>
      <c r="I14" s="1">
        <f>_xlfn.RANK.AVG(H14,H2:H17,1)</f>
        <v>4</v>
      </c>
    </row>
    <row r="15" spans="1:14" x14ac:dyDescent="0.2">
      <c r="A15" s="8">
        <v>14</v>
      </c>
      <c r="B15" s="10" t="s">
        <v>63</v>
      </c>
      <c r="C15" s="10" t="s">
        <v>58</v>
      </c>
      <c r="D15" s="1">
        <f>míčekHST!D15</f>
        <v>15</v>
      </c>
      <c r="E15" s="1">
        <f>dálkaHST!D15</f>
        <v>10</v>
      </c>
      <c r="F15" s="1">
        <f>'60mHST'!D15</f>
        <v>14</v>
      </c>
      <c r="G15" s="1">
        <f t="shared" si="0"/>
        <v>39</v>
      </c>
      <c r="H15" s="1">
        <f t="shared" si="1"/>
        <v>39</v>
      </c>
      <c r="I15" s="1">
        <f>_xlfn.RANK.AVG(H15,H2:H17,1)</f>
        <v>15</v>
      </c>
    </row>
    <row r="16" spans="1:14" x14ac:dyDescent="0.2">
      <c r="A16" s="8">
        <v>15</v>
      </c>
      <c r="B16" s="10" t="s">
        <v>64</v>
      </c>
      <c r="C16" s="10" t="s">
        <v>59</v>
      </c>
      <c r="D16" s="1">
        <f>míčekHST!D16</f>
        <v>8</v>
      </c>
      <c r="E16" s="1">
        <f>dálkaHST!D16</f>
        <v>9</v>
      </c>
      <c r="F16" s="1">
        <f>'60mHST'!D16</f>
        <v>3</v>
      </c>
      <c r="G16" s="1">
        <f t="shared" si="0"/>
        <v>20</v>
      </c>
      <c r="H16" s="1">
        <f t="shared" si="1"/>
        <v>20</v>
      </c>
      <c r="I16" s="1">
        <f>_xlfn.RANK.AVG(H16,H2:H17,1)</f>
        <v>5</v>
      </c>
    </row>
    <row r="17" spans="1:9" x14ac:dyDescent="0.2">
      <c r="A17" s="8">
        <v>16</v>
      </c>
      <c r="B17" s="10" t="s">
        <v>65</v>
      </c>
      <c r="C17" s="10" t="s">
        <v>59</v>
      </c>
      <c r="D17" s="1">
        <f>míčekHST!D17</f>
        <v>11</v>
      </c>
      <c r="E17" s="1">
        <f>dálkaHST!D17</f>
        <v>11</v>
      </c>
      <c r="F17" s="1">
        <f>'60mHST'!D17</f>
        <v>11</v>
      </c>
      <c r="G17" s="1">
        <f t="shared" si="0"/>
        <v>33</v>
      </c>
      <c r="H17" s="1">
        <f t="shared" si="1"/>
        <v>33</v>
      </c>
      <c r="I17" s="1">
        <f>_xlfn.RANK.AVG(H17,H2:H17,1)</f>
        <v>12</v>
      </c>
    </row>
  </sheetData>
  <sheetProtection selectLockedCells="1" selectUnlockedCells="1"/>
  <phoneticPr fontId="2" type="noConversion"/>
  <pageMargins left="0.78740157499999996" right="0.78740157499999996" top="0.984251969" bottom="0.984251969" header="0.4921259845" footer="0.4921259845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M17"/>
  <sheetViews>
    <sheetView workbookViewId="0">
      <selection activeCell="B42" sqref="B42"/>
    </sheetView>
  </sheetViews>
  <sheetFormatPr defaultRowHeight="12.75" x14ac:dyDescent="0.2"/>
  <cols>
    <col min="1" max="1" width="20.42578125" customWidth="1"/>
    <col min="2" max="2" width="28" customWidth="1"/>
    <col min="3" max="3" width="9" customWidth="1"/>
    <col min="4" max="4" width="18.7109375" bestFit="1" customWidth="1"/>
    <col min="5" max="5" width="15" customWidth="1"/>
    <col min="6" max="6" width="14.28515625" customWidth="1"/>
    <col min="9" max="9" width="11.28515625" bestFit="1" customWidth="1"/>
    <col min="11" max="11" width="12.28515625" customWidth="1"/>
  </cols>
  <sheetData>
    <row r="1" spans="1:13" x14ac:dyDescent="0.2">
      <c r="A1" s="14" t="s">
        <v>0</v>
      </c>
      <c r="B1" s="14" t="s">
        <v>5</v>
      </c>
      <c r="C1" s="14" t="s">
        <v>6</v>
      </c>
      <c r="D1" s="14" t="s">
        <v>7</v>
      </c>
      <c r="E1" s="5"/>
      <c r="G1" s="5"/>
      <c r="H1" s="5"/>
      <c r="I1" s="5"/>
      <c r="J1" s="4"/>
      <c r="K1" s="5"/>
      <c r="L1" s="5"/>
      <c r="M1" s="5"/>
    </row>
    <row r="2" spans="1:13" x14ac:dyDescent="0.2">
      <c r="A2" s="11" t="str">
        <f>HST!B2</f>
        <v>Martinovský Jakub</v>
      </c>
      <c r="B2" s="12" t="str">
        <f>HST!C2</f>
        <v>ZŠ Za Chlumem</v>
      </c>
      <c r="C2" s="1">
        <v>3.34</v>
      </c>
      <c r="D2" s="13">
        <f>_xlfn.RANK.AVG(C2,C2:C26)</f>
        <v>13</v>
      </c>
      <c r="E2" s="5"/>
      <c r="F2" s="5"/>
      <c r="G2" s="5"/>
      <c r="H2" s="5"/>
      <c r="I2" s="5"/>
      <c r="J2" s="4"/>
      <c r="K2" s="5"/>
      <c r="L2" s="5"/>
      <c r="M2" s="5"/>
    </row>
    <row r="3" spans="1:13" x14ac:dyDescent="0.2">
      <c r="A3" s="11" t="str">
        <f>HST!B3</f>
        <v>Klíma Ondřej</v>
      </c>
      <c r="B3" s="12" t="str">
        <f>HST!C3</f>
        <v>ZŠ Za Chlumem</v>
      </c>
      <c r="C3" s="1">
        <v>4.01</v>
      </c>
      <c r="D3" s="13">
        <f>_xlfn.RANK.AVG(C3,C2:C26)</f>
        <v>1</v>
      </c>
      <c r="E3" s="5"/>
      <c r="F3" s="5"/>
      <c r="G3" s="5"/>
      <c r="H3" s="5"/>
      <c r="I3" s="5"/>
      <c r="J3" s="4"/>
      <c r="K3" s="5"/>
      <c r="L3" s="5"/>
      <c r="M3" s="5"/>
    </row>
    <row r="4" spans="1:13" x14ac:dyDescent="0.2">
      <c r="A4" s="11" t="str">
        <f>HST!B4</f>
        <v>Teršíp Jiří</v>
      </c>
      <c r="B4" s="12" t="str">
        <f>HST!C4</f>
        <v>ZŠ Aléská</v>
      </c>
      <c r="C4" s="1">
        <v>3.67</v>
      </c>
      <c r="D4" s="13">
        <f>_xlfn.RANK.AVG(C4,C2:C26)</f>
        <v>7</v>
      </c>
      <c r="E4" s="5"/>
      <c r="F4" s="5"/>
      <c r="G4" s="5"/>
      <c r="H4" s="5"/>
      <c r="I4" s="5"/>
      <c r="J4" s="5"/>
      <c r="K4" s="5"/>
      <c r="L4" s="5"/>
      <c r="M4" s="5"/>
    </row>
    <row r="5" spans="1:13" x14ac:dyDescent="0.2">
      <c r="A5" s="11" t="str">
        <f>HST!B5</f>
        <v>Šifalda Jan</v>
      </c>
      <c r="B5" s="12" t="str">
        <f>HST!C5</f>
        <v>ZŠ Aléská</v>
      </c>
      <c r="C5" s="1">
        <v>3.66</v>
      </c>
      <c r="D5" s="13">
        <f>_xlfn.RANK.AVG(C5,C2:C26)</f>
        <v>8</v>
      </c>
      <c r="E5" s="5"/>
      <c r="F5" s="5"/>
      <c r="G5" s="5"/>
      <c r="H5" s="5"/>
      <c r="I5" s="5"/>
      <c r="J5" s="5"/>
      <c r="K5" s="5"/>
      <c r="L5" s="5"/>
      <c r="M5" s="5"/>
    </row>
    <row r="6" spans="1:13" x14ac:dyDescent="0.2">
      <c r="A6" s="11" t="str">
        <f>HST!B6</f>
        <v>Hujo Ondřej</v>
      </c>
      <c r="B6" s="12" t="str">
        <f>HST!C6</f>
        <v>ZŠ U Nových Lázní</v>
      </c>
      <c r="C6" s="1">
        <v>3.35</v>
      </c>
      <c r="D6" s="13">
        <f>_xlfn.RANK.AVG(C6,C2:C26)</f>
        <v>12</v>
      </c>
      <c r="E6" s="5"/>
      <c r="F6" s="5"/>
      <c r="G6" s="5"/>
      <c r="H6" s="5"/>
      <c r="I6" s="5"/>
      <c r="J6" s="5"/>
      <c r="K6" s="5"/>
      <c r="L6" s="5"/>
      <c r="M6" s="5"/>
    </row>
    <row r="7" spans="1:13" x14ac:dyDescent="0.2">
      <c r="A7" s="11" t="str">
        <f>HST!B7</f>
        <v>Dřevěný Martin</v>
      </c>
      <c r="B7" s="12" t="str">
        <f>HST!C7</f>
        <v>ZŠ U Nových Lázní</v>
      </c>
      <c r="C7" s="1">
        <v>3.12</v>
      </c>
      <c r="D7" s="13">
        <f>_xlfn.RANK.AVG(C7,C2:C26)</f>
        <v>15</v>
      </c>
      <c r="E7" s="5"/>
      <c r="F7" s="5"/>
      <c r="G7" s="5"/>
      <c r="H7" s="5"/>
      <c r="I7" s="5"/>
      <c r="J7" s="5"/>
      <c r="K7" s="5"/>
      <c r="L7" s="5"/>
      <c r="M7" s="5"/>
    </row>
    <row r="8" spans="1:13" x14ac:dyDescent="0.2">
      <c r="A8" s="11" t="str">
        <f>HST!B8</f>
        <v>Libovický Tomáš</v>
      </c>
      <c r="B8" s="12" t="str">
        <f>HST!C8</f>
        <v>ZŠ Lidická</v>
      </c>
      <c r="C8" s="1">
        <v>2.99</v>
      </c>
      <c r="D8" s="13">
        <f>_xlfn.RANK.AVG(C8,C2:C26)</f>
        <v>16</v>
      </c>
      <c r="E8" s="5"/>
      <c r="F8" s="5"/>
      <c r="G8" s="5"/>
      <c r="H8" s="5"/>
      <c r="I8" s="5"/>
      <c r="J8" s="5"/>
      <c r="K8" s="5"/>
      <c r="L8" s="5"/>
      <c r="M8" s="5"/>
    </row>
    <row r="9" spans="1:13" x14ac:dyDescent="0.2">
      <c r="A9" s="11" t="str">
        <f>HST!B9</f>
        <v>Černý Adam</v>
      </c>
      <c r="B9" s="12" t="str">
        <f>HST!C9</f>
        <v>ZŠ Lidická</v>
      </c>
      <c r="C9" s="1">
        <v>3.14</v>
      </c>
      <c r="D9" s="13">
        <f>_xlfn.RANK.AVG(C9,C2:C26)</f>
        <v>14</v>
      </c>
      <c r="E9" s="5"/>
      <c r="F9" s="5"/>
      <c r="G9" s="5"/>
      <c r="H9" s="5"/>
      <c r="I9" s="5"/>
      <c r="J9" s="5"/>
      <c r="K9" s="5"/>
      <c r="L9" s="5"/>
      <c r="M9" s="5"/>
    </row>
    <row r="10" spans="1:13" x14ac:dyDescent="0.2">
      <c r="A10" s="11" t="str">
        <f>HST!B10</f>
        <v>Borosch Ondřej</v>
      </c>
      <c r="B10" s="12" t="str">
        <f>HST!C10</f>
        <v>ZŠ Čestmíra Císaře</v>
      </c>
      <c r="C10" s="1">
        <v>3.78</v>
      </c>
      <c r="D10" s="13">
        <f>_xlfn.RANK.AVG(C10,C2:C26)</f>
        <v>3.5</v>
      </c>
      <c r="F10" s="2"/>
      <c r="G10" s="2"/>
    </row>
    <row r="11" spans="1:13" x14ac:dyDescent="0.2">
      <c r="A11" s="11" t="str">
        <f>HST!B11</f>
        <v>Walter Radim</v>
      </c>
      <c r="B11" s="12" t="str">
        <f>HST!C11</f>
        <v>ZŠ Čestmíra Císaře</v>
      </c>
      <c r="C11" s="1">
        <v>3.73</v>
      </c>
      <c r="D11" s="13">
        <f>_xlfn.RANK.AVG(C11,C2:C26)</f>
        <v>5</v>
      </c>
      <c r="F11" s="3"/>
      <c r="G11" s="2"/>
    </row>
    <row r="12" spans="1:13" x14ac:dyDescent="0.2">
      <c r="A12" s="11" t="str">
        <f>HST!B12</f>
        <v>Lucák Ondřej</v>
      </c>
      <c r="B12" s="12" t="str">
        <f>HST!C12</f>
        <v>ZŠ Na Stínadlech</v>
      </c>
      <c r="C12" s="1">
        <v>3.79</v>
      </c>
      <c r="D12" s="13">
        <f>_xlfn.RANK.AVG(C12,C2:C26)</f>
        <v>2</v>
      </c>
      <c r="F12" s="4"/>
      <c r="G12" s="2"/>
    </row>
    <row r="13" spans="1:13" x14ac:dyDescent="0.2">
      <c r="A13" s="11" t="str">
        <f>HST!B13</f>
        <v>Drašar</v>
      </c>
      <c r="B13" s="12" t="str">
        <f>HST!C13</f>
        <v>ZŠ Na Stínadlech</v>
      </c>
      <c r="C13" s="1">
        <v>3.78</v>
      </c>
      <c r="D13" s="13">
        <f>_xlfn.RANK.AVG(C13,C2:C26)</f>
        <v>3.5</v>
      </c>
      <c r="F13" s="2"/>
      <c r="G13" s="2"/>
    </row>
    <row r="14" spans="1:13" x14ac:dyDescent="0.2">
      <c r="A14" s="11" t="str">
        <f>HST!B14</f>
        <v>Sitaj Erik</v>
      </c>
      <c r="B14" s="12" t="str">
        <f>HST!C14</f>
        <v>ZŠ M. Švabinského</v>
      </c>
      <c r="C14" s="1">
        <v>3.69</v>
      </c>
      <c r="D14" s="13">
        <f>_xlfn.RANK.AVG(C14,C2:C26)</f>
        <v>6</v>
      </c>
      <c r="F14" s="2"/>
      <c r="G14" s="2"/>
      <c r="L14" t="s">
        <v>10</v>
      </c>
    </row>
    <row r="15" spans="1:13" x14ac:dyDescent="0.2">
      <c r="A15" s="11" t="str">
        <f>HST!B15</f>
        <v>Tůma Jiří</v>
      </c>
      <c r="B15" s="12" t="str">
        <f>HST!C15</f>
        <v>ZŠ M. Švabinského</v>
      </c>
      <c r="C15" s="1">
        <v>3.62</v>
      </c>
      <c r="D15" s="13">
        <f>_xlfn.RANK.AVG(C15,C2:C26)</f>
        <v>10</v>
      </c>
      <c r="F15" s="2"/>
      <c r="G15" s="2"/>
    </row>
    <row r="16" spans="1:13" x14ac:dyDescent="0.2">
      <c r="A16" s="11" t="str">
        <f>HST!B16</f>
        <v>Pejřimovský</v>
      </c>
      <c r="B16" s="12" t="str">
        <f>HST!C16</f>
        <v>ZŠ Bílá Cesta</v>
      </c>
      <c r="C16" s="1">
        <v>3.65</v>
      </c>
      <c r="D16" s="13">
        <f>_xlfn.RANK.AVG(C16,C2:C26)</f>
        <v>9</v>
      </c>
      <c r="F16" s="2"/>
      <c r="G16" s="2"/>
      <c r="H16" t="s">
        <v>10</v>
      </c>
    </row>
    <row r="17" spans="1:7" x14ac:dyDescent="0.2">
      <c r="A17" s="11" t="str">
        <f>HST!B17</f>
        <v>Vondrák</v>
      </c>
      <c r="B17" s="12" t="str">
        <f>HST!C17</f>
        <v>ZŠ Bílá Cesta</v>
      </c>
      <c r="C17" s="1">
        <v>3.45</v>
      </c>
      <c r="D17" s="13">
        <f>_xlfn.RANK.AVG(C17,C2:C26)</f>
        <v>11</v>
      </c>
      <c r="F17" s="2"/>
      <c r="G17" s="2"/>
    </row>
  </sheetData>
  <sheetProtection selectLockedCells="1" selectUnlockedCells="1"/>
  <phoneticPr fontId="2" type="noConversion"/>
  <pageMargins left="0.78740157499999996" right="0.78740157499999996" top="0.984251969" bottom="0.984251969" header="0.4921259845" footer="0.4921259845"/>
  <pageSetup paperSize="9" orientation="portrait" horizontalDpi="0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J17"/>
  <sheetViews>
    <sheetView topLeftCell="A3" workbookViewId="0">
      <selection activeCell="B40" sqref="B40"/>
    </sheetView>
  </sheetViews>
  <sheetFormatPr defaultRowHeight="12.75" x14ac:dyDescent="0.2"/>
  <cols>
    <col min="1" max="1" width="20.85546875" customWidth="1"/>
    <col min="2" max="2" width="19.140625" customWidth="1"/>
    <col min="3" max="3" width="9.140625" style="19"/>
    <col min="4" max="4" width="18.7109375" bestFit="1" customWidth="1"/>
  </cols>
  <sheetData>
    <row r="1" spans="1:10" x14ac:dyDescent="0.2">
      <c r="A1" s="14" t="s">
        <v>0</v>
      </c>
      <c r="B1" s="14" t="s">
        <v>5</v>
      </c>
      <c r="C1" s="17" t="s">
        <v>6</v>
      </c>
      <c r="D1" s="14" t="s">
        <v>7</v>
      </c>
    </row>
    <row r="2" spans="1:10" x14ac:dyDescent="0.2">
      <c r="A2" s="11" t="str">
        <f>HST!B2</f>
        <v>Martinovský Jakub</v>
      </c>
      <c r="B2" s="12" t="str">
        <f>HST!C2</f>
        <v>ZŠ Za Chlumem</v>
      </c>
      <c r="C2" s="18">
        <v>8.1</v>
      </c>
      <c r="D2" s="13">
        <f>_xlfn.RANK.AVG(C2,C2:C25,1)</f>
        <v>11</v>
      </c>
      <c r="E2" s="6"/>
      <c r="F2" s="6"/>
      <c r="G2" s="6"/>
      <c r="H2" s="7"/>
      <c r="I2" s="5"/>
      <c r="J2" s="6"/>
    </row>
    <row r="3" spans="1:10" x14ac:dyDescent="0.2">
      <c r="A3" s="11" t="str">
        <f>HST!B3</f>
        <v>Klíma Ondřej</v>
      </c>
      <c r="B3" s="12" t="str">
        <f>HST!C3</f>
        <v>ZŠ Za Chlumem</v>
      </c>
      <c r="C3" s="18">
        <v>7.3</v>
      </c>
      <c r="D3" s="13">
        <f>_xlfn.RANK.AVG(C3,C2:C25,1)</f>
        <v>1</v>
      </c>
      <c r="E3" s="6"/>
      <c r="F3" s="6"/>
      <c r="G3" s="6"/>
      <c r="H3" s="7"/>
      <c r="I3" s="5"/>
      <c r="J3" s="6"/>
    </row>
    <row r="4" spans="1:10" x14ac:dyDescent="0.2">
      <c r="A4" s="11" t="str">
        <f>HST!B4</f>
        <v>Teršíp Jiří</v>
      </c>
      <c r="B4" s="12" t="str">
        <f>HST!C4</f>
        <v>ZŠ Aléská</v>
      </c>
      <c r="C4" s="18">
        <v>7.9</v>
      </c>
      <c r="D4" s="13">
        <f>_xlfn.RANK.AVG(C4,C2:C25,1)</f>
        <v>7</v>
      </c>
      <c r="E4" s="6" t="s">
        <v>10</v>
      </c>
      <c r="F4" s="6"/>
      <c r="G4" s="6"/>
      <c r="H4" s="6"/>
      <c r="I4" s="6"/>
      <c r="J4" s="6"/>
    </row>
    <row r="5" spans="1:10" x14ac:dyDescent="0.2">
      <c r="A5" s="11" t="str">
        <f>HST!B5</f>
        <v>Šifalda Jan</v>
      </c>
      <c r="B5" s="12" t="str">
        <f>HST!C5</f>
        <v>ZŠ Aléská</v>
      </c>
      <c r="C5" s="18">
        <v>7.8</v>
      </c>
      <c r="D5" s="13">
        <f>_xlfn.RANK.AVG(C5,C2:C25,1)</f>
        <v>5</v>
      </c>
      <c r="E5" s="6"/>
      <c r="F5" s="6"/>
      <c r="G5" s="6"/>
      <c r="H5" s="6"/>
      <c r="I5" s="6"/>
      <c r="J5" s="6"/>
    </row>
    <row r="6" spans="1:10" x14ac:dyDescent="0.2">
      <c r="A6" s="11" t="str">
        <f>HST!B6</f>
        <v>Hujo Ondřej</v>
      </c>
      <c r="B6" s="12" t="str">
        <f>HST!C6</f>
        <v>ZŠ U Nových Lázní</v>
      </c>
      <c r="C6" s="18">
        <v>7.9</v>
      </c>
      <c r="D6" s="13">
        <f>_xlfn.RANK.AVG(C6,C2:C25,1)</f>
        <v>7</v>
      </c>
      <c r="E6" s="6"/>
      <c r="F6" s="6"/>
      <c r="G6" s="6"/>
      <c r="H6" s="6"/>
      <c r="I6" s="6"/>
      <c r="J6" s="6"/>
    </row>
    <row r="7" spans="1:10" x14ac:dyDescent="0.2">
      <c r="A7" s="11" t="str">
        <f>HST!B7</f>
        <v>Dřevěný Martin</v>
      </c>
      <c r="B7" s="12" t="str">
        <f>HST!C7</f>
        <v>ZŠ U Nových Lázní</v>
      </c>
      <c r="C7" s="18">
        <v>8.8000000000000007</v>
      </c>
      <c r="D7" s="13">
        <f>_xlfn.RANK.AVG(C7,C2:C25,1)</f>
        <v>15</v>
      </c>
      <c r="E7" s="6"/>
      <c r="F7" s="6"/>
      <c r="G7" s="6"/>
      <c r="H7" s="6"/>
      <c r="I7" s="6"/>
      <c r="J7" s="6"/>
    </row>
    <row r="8" spans="1:10" x14ac:dyDescent="0.2">
      <c r="A8" s="11" t="str">
        <f>HST!B8</f>
        <v>Libovický Tomáš</v>
      </c>
      <c r="B8" s="12" t="str">
        <f>HST!C8</f>
        <v>ZŠ Lidická</v>
      </c>
      <c r="C8" s="18">
        <v>8.9</v>
      </c>
      <c r="D8" s="13">
        <f>_xlfn.RANK.AVG(C8,C2:C25,1)</f>
        <v>16</v>
      </c>
      <c r="E8" s="6"/>
      <c r="F8" s="6"/>
      <c r="G8" s="6"/>
      <c r="H8" s="6"/>
      <c r="I8" s="6"/>
      <c r="J8" s="6"/>
    </row>
    <row r="9" spans="1:10" x14ac:dyDescent="0.2">
      <c r="A9" s="11" t="str">
        <f>HST!B9</f>
        <v>Černý Adam</v>
      </c>
      <c r="B9" s="12" t="str">
        <f>HST!C9</f>
        <v>ZŠ Lidická</v>
      </c>
      <c r="C9" s="18">
        <v>8.3000000000000007</v>
      </c>
      <c r="D9" s="13">
        <f>_xlfn.RANK.AVG(C9,C2:C25,1)</f>
        <v>13</v>
      </c>
    </row>
    <row r="10" spans="1:10" x14ac:dyDescent="0.2">
      <c r="A10" s="11" t="str">
        <f>HST!B10</f>
        <v>Borosch Ondřej</v>
      </c>
      <c r="B10" s="12" t="str">
        <f>HST!C10</f>
        <v>ZŠ Čestmíra Císaře</v>
      </c>
      <c r="C10" s="18">
        <v>7.7</v>
      </c>
      <c r="D10" s="13">
        <f>_xlfn.RANK.AVG(C10,C2:C25,1)</f>
        <v>3</v>
      </c>
    </row>
    <row r="11" spans="1:10" x14ac:dyDescent="0.2">
      <c r="A11" s="11" t="str">
        <f>HST!B11</f>
        <v>Walter Radim</v>
      </c>
      <c r="B11" s="12" t="str">
        <f>HST!C11</f>
        <v>ZŠ Čestmíra Císaře</v>
      </c>
      <c r="C11" s="18">
        <v>7.7</v>
      </c>
      <c r="D11" s="13">
        <f>_xlfn.RANK.AVG(C11,C2:C25,1)</f>
        <v>3</v>
      </c>
    </row>
    <row r="12" spans="1:10" x14ac:dyDescent="0.2">
      <c r="A12" s="11" t="str">
        <f>HST!B12</f>
        <v>Lucák Ondřej</v>
      </c>
      <c r="B12" s="12" t="str">
        <f>HST!C12</f>
        <v>ZŠ Na Stínadlech</v>
      </c>
      <c r="C12" s="18">
        <v>8.1</v>
      </c>
      <c r="D12" s="13">
        <f>_xlfn.RANK.AVG(C12,C2:C25,1)</f>
        <v>11</v>
      </c>
    </row>
    <row r="13" spans="1:10" x14ac:dyDescent="0.2">
      <c r="A13" s="11" t="str">
        <f>HST!B13</f>
        <v>Drašar</v>
      </c>
      <c r="B13" s="12" t="str">
        <f>HST!C13</f>
        <v>ZŠ Na Stínadlech</v>
      </c>
      <c r="C13" s="18">
        <v>8</v>
      </c>
      <c r="D13" s="13">
        <f>_xlfn.RANK.AVG(C13,C2:C25,1)</f>
        <v>9</v>
      </c>
    </row>
    <row r="14" spans="1:10" x14ac:dyDescent="0.2">
      <c r="A14" s="11" t="str">
        <f>HST!B14</f>
        <v>Sitaj Erik</v>
      </c>
      <c r="B14" s="12" t="str">
        <f>HST!C14</f>
        <v>ZŠ M. Švabinského</v>
      </c>
      <c r="C14" s="18">
        <v>7.9</v>
      </c>
      <c r="D14" s="13">
        <f>_xlfn.RANK.AVG(C14,C2:C25,1)</f>
        <v>7</v>
      </c>
    </row>
    <row r="15" spans="1:10" x14ac:dyDescent="0.2">
      <c r="A15" s="11" t="str">
        <f>HST!B15</f>
        <v>Tůma Jiří</v>
      </c>
      <c r="B15" s="12" t="str">
        <f>HST!C15</f>
        <v>ZŠ M. Švabinského</v>
      </c>
      <c r="C15" s="18">
        <v>8.6999999999999993</v>
      </c>
      <c r="D15" s="13">
        <f>_xlfn.RANK.AVG(C15,C2:C25,1)</f>
        <v>14</v>
      </c>
    </row>
    <row r="16" spans="1:10" x14ac:dyDescent="0.2">
      <c r="A16" s="11" t="str">
        <f>HST!B16</f>
        <v>Pejřimovský</v>
      </c>
      <c r="B16" s="12" t="str">
        <f>HST!C16</f>
        <v>ZŠ Bílá Cesta</v>
      </c>
      <c r="C16" s="18">
        <v>7.7</v>
      </c>
      <c r="D16" s="13">
        <f>_xlfn.RANK.AVG(C16,C2:C25,1)</f>
        <v>3</v>
      </c>
    </row>
    <row r="17" spans="1:4" x14ac:dyDescent="0.2">
      <c r="A17" s="11" t="str">
        <f>HST!B17</f>
        <v>Vondrák</v>
      </c>
      <c r="B17" s="12" t="str">
        <f>HST!C17</f>
        <v>ZŠ Bílá Cesta</v>
      </c>
      <c r="C17" s="18">
        <v>8.1</v>
      </c>
      <c r="D17" s="13">
        <f>_xlfn.RANK.AVG(C17,C2:C25,1)</f>
        <v>11</v>
      </c>
    </row>
  </sheetData>
  <sheetProtection selectLockedCells="1" selectUnlockedCells="1"/>
  <phoneticPr fontId="2" type="noConversion"/>
  <pageMargins left="0.78740157499999996" right="0.78740157499999996" top="0.984251969" bottom="0.984251969" header="0.4921259845" footer="0.4921259845"/>
  <pageSetup paperSize="9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E17"/>
  <sheetViews>
    <sheetView workbookViewId="0">
      <selection activeCell="D35" sqref="D35"/>
    </sheetView>
  </sheetViews>
  <sheetFormatPr defaultRowHeight="12.75" x14ac:dyDescent="0.2"/>
  <cols>
    <col min="1" max="1" width="19.7109375" customWidth="1"/>
    <col min="2" max="2" width="19.42578125" customWidth="1"/>
    <col min="3" max="3" width="9.140625" style="22"/>
    <col min="4" max="4" width="18.7109375" bestFit="1" customWidth="1"/>
  </cols>
  <sheetData>
    <row r="1" spans="1:5" x14ac:dyDescent="0.2">
      <c r="A1" s="14" t="s">
        <v>0</v>
      </c>
      <c r="B1" s="14" t="s">
        <v>5</v>
      </c>
      <c r="C1" s="20" t="s">
        <v>6</v>
      </c>
      <c r="D1" s="14" t="s">
        <v>7</v>
      </c>
    </row>
    <row r="2" spans="1:5" x14ac:dyDescent="0.2">
      <c r="A2" s="11" t="str">
        <f>HST!B2</f>
        <v>Martinovský Jakub</v>
      </c>
      <c r="B2" s="12" t="str">
        <f>HST!C2</f>
        <v>ZŠ Za Chlumem</v>
      </c>
      <c r="C2" s="21">
        <v>32.119999999999997</v>
      </c>
      <c r="D2" s="13">
        <f>_xlfn.RANK.AVG(C2,C2:C26)</f>
        <v>10</v>
      </c>
    </row>
    <row r="3" spans="1:5" x14ac:dyDescent="0.2">
      <c r="A3" s="11" t="str">
        <f>HST!B3</f>
        <v>Klíma Ondřej</v>
      </c>
      <c r="B3" s="12" t="str">
        <f>HST!C3</f>
        <v>ZŠ Za Chlumem</v>
      </c>
      <c r="C3" s="21">
        <v>35.51</v>
      </c>
      <c r="D3" s="13">
        <f>_xlfn.RANK.AVG(C3,C2:C26)</f>
        <v>6</v>
      </c>
    </row>
    <row r="4" spans="1:5" x14ac:dyDescent="0.2">
      <c r="A4" s="11" t="str">
        <f>HST!B4</f>
        <v>Teršíp Jiří</v>
      </c>
      <c r="B4" s="12" t="str">
        <f>HST!C4</f>
        <v>ZŠ Aléská</v>
      </c>
      <c r="C4" s="21">
        <v>28.8</v>
      </c>
      <c r="D4" s="13">
        <f>_xlfn.RANK.AVG(C4,C2:C26)</f>
        <v>14</v>
      </c>
    </row>
    <row r="5" spans="1:5" x14ac:dyDescent="0.2">
      <c r="A5" s="11" t="str">
        <f>HST!B5</f>
        <v>Šifalda Jan</v>
      </c>
      <c r="B5" s="12" t="str">
        <f>HST!C5</f>
        <v>ZŠ Aléská</v>
      </c>
      <c r="C5" s="21">
        <v>29.8</v>
      </c>
      <c r="D5" s="13">
        <f>_xlfn.RANK.AVG(C5,C2:C26)</f>
        <v>12</v>
      </c>
      <c r="E5" t="s">
        <v>10</v>
      </c>
    </row>
    <row r="6" spans="1:5" x14ac:dyDescent="0.2">
      <c r="A6" s="11" t="str">
        <f>HST!B6</f>
        <v>Hujo Ondřej</v>
      </c>
      <c r="B6" s="12" t="str">
        <f>HST!C6</f>
        <v>ZŠ U Nových Lázní</v>
      </c>
      <c r="C6" s="21">
        <v>33.6</v>
      </c>
      <c r="D6" s="13">
        <f>_xlfn.RANK.AVG(C6,C2:C26)</f>
        <v>7</v>
      </c>
    </row>
    <row r="7" spans="1:5" x14ac:dyDescent="0.2">
      <c r="A7" s="11" t="str">
        <f>HST!B7</f>
        <v>Dřevěný Martin</v>
      </c>
      <c r="B7" s="12" t="str">
        <f>HST!C7</f>
        <v>ZŠ U Nových Lázní</v>
      </c>
      <c r="C7" s="21">
        <v>22.61</v>
      </c>
      <c r="D7" s="13">
        <f>_xlfn.RANK.AVG(C7,C2:C26)</f>
        <v>16</v>
      </c>
    </row>
    <row r="8" spans="1:5" x14ac:dyDescent="0.2">
      <c r="A8" s="11" t="str">
        <f>HST!B8</f>
        <v>Libovický Tomáš</v>
      </c>
      <c r="B8" s="12" t="str">
        <f>HST!C8</f>
        <v>ZŠ Lidická</v>
      </c>
      <c r="C8" s="21">
        <v>37.85</v>
      </c>
      <c r="D8" s="13">
        <f>_xlfn.RANK.AVG(C8,C2:C26)</f>
        <v>3</v>
      </c>
    </row>
    <row r="9" spans="1:5" x14ac:dyDescent="0.2">
      <c r="A9" s="11" t="str">
        <f>HST!B9</f>
        <v>Černý Adam</v>
      </c>
      <c r="B9" s="12" t="str">
        <f>HST!C9</f>
        <v>ZŠ Lidická</v>
      </c>
      <c r="C9" s="21">
        <v>37.15</v>
      </c>
      <c r="D9" s="13">
        <f>_xlfn.RANK.AVG(C9,C2:C26)</f>
        <v>4</v>
      </c>
    </row>
    <row r="10" spans="1:5" x14ac:dyDescent="0.2">
      <c r="A10" s="11" t="str">
        <f>HST!B10</f>
        <v>Borosch Ondřej</v>
      </c>
      <c r="B10" s="12" t="str">
        <f>HST!C10</f>
        <v>ZŠ Čestmíra Císaře</v>
      </c>
      <c r="C10" s="21">
        <v>45.12</v>
      </c>
      <c r="D10" s="13">
        <f>_xlfn.RANK.AVG(C10,C2:C26)</f>
        <v>1</v>
      </c>
    </row>
    <row r="11" spans="1:5" x14ac:dyDescent="0.2">
      <c r="A11" s="11" t="str">
        <f>HST!B11</f>
        <v>Walter Radim</v>
      </c>
      <c r="B11" s="12" t="str">
        <f>HST!C11</f>
        <v>ZŠ Čestmíra Císaře</v>
      </c>
      <c r="C11" s="21">
        <v>38.299999999999997</v>
      </c>
      <c r="D11" s="13">
        <f>_xlfn.RANK.AVG(C11,C2:C26)</f>
        <v>2</v>
      </c>
    </row>
    <row r="12" spans="1:5" x14ac:dyDescent="0.2">
      <c r="A12" s="11" t="str">
        <f>HST!B12</f>
        <v>Lucák Ondřej</v>
      </c>
      <c r="B12" s="12" t="str">
        <f>HST!C12</f>
        <v>ZŠ Na Stínadlech</v>
      </c>
      <c r="C12" s="21">
        <v>32.85</v>
      </c>
      <c r="D12" s="13">
        <f>_xlfn.RANK.AVG(C12,C2:C26)</f>
        <v>9</v>
      </c>
    </row>
    <row r="13" spans="1:5" x14ac:dyDescent="0.2">
      <c r="A13" s="11" t="str">
        <f>HST!B13</f>
        <v>Drašar</v>
      </c>
      <c r="B13" s="12" t="str">
        <f>HST!C13</f>
        <v>ZŠ Na Stínadlech</v>
      </c>
      <c r="C13" s="21">
        <v>28.81</v>
      </c>
      <c r="D13" s="13">
        <f>_xlfn.RANK.AVG(C13,C2:C26)</f>
        <v>13</v>
      </c>
    </row>
    <row r="14" spans="1:5" x14ac:dyDescent="0.2">
      <c r="A14" s="11" t="str">
        <f>HST!B14</f>
        <v>Sitaj Erik</v>
      </c>
      <c r="B14" s="12" t="str">
        <f>HST!C14</f>
        <v>ZŠ M. Švabinského</v>
      </c>
      <c r="C14" s="21">
        <v>37</v>
      </c>
      <c r="D14" s="13">
        <f>_xlfn.RANK.AVG(C14,C2:C26)</f>
        <v>5</v>
      </c>
    </row>
    <row r="15" spans="1:5" x14ac:dyDescent="0.2">
      <c r="A15" s="11" t="str">
        <f>HST!B15</f>
        <v>Tůma Jiří</v>
      </c>
      <c r="B15" s="12" t="str">
        <f>HST!C15</f>
        <v>ZŠ M. Švabinského</v>
      </c>
      <c r="C15" s="21">
        <v>25.75</v>
      </c>
      <c r="D15" s="13">
        <f>_xlfn.RANK.AVG(C15,C2:C26)</f>
        <v>15</v>
      </c>
    </row>
    <row r="16" spans="1:5" x14ac:dyDescent="0.2">
      <c r="A16" s="11" t="str">
        <f>HST!B16</f>
        <v>Pejřimovský</v>
      </c>
      <c r="B16" s="12" t="str">
        <f>HST!C16</f>
        <v>ZŠ Bílá Cesta</v>
      </c>
      <c r="C16" s="21">
        <v>33.25</v>
      </c>
      <c r="D16" s="13">
        <f>_xlfn.RANK.AVG(C16,C2:C26)</f>
        <v>8</v>
      </c>
    </row>
    <row r="17" spans="1:4" x14ac:dyDescent="0.2">
      <c r="A17" s="11" t="str">
        <f>HST!B17</f>
        <v>Vondrák</v>
      </c>
      <c r="B17" s="12" t="str">
        <f>HST!C17</f>
        <v>ZŠ Bílá Cesta</v>
      </c>
      <c r="C17" s="21">
        <v>30.6</v>
      </c>
      <c r="D17" s="13">
        <f>_xlfn.RANK.AVG(C17,C2:C26)</f>
        <v>11</v>
      </c>
    </row>
  </sheetData>
  <sheetProtection selectLockedCells="1" selectUnlockedCells="1"/>
  <phoneticPr fontId="2" type="noConversion"/>
  <pageMargins left="0.78740157499999996" right="0.78740157499999996" top="0.984251969" bottom="0.984251969" header="0.4921259845" footer="0.492125984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workbookViewId="0">
      <selection activeCell="E15" sqref="E15"/>
    </sheetView>
  </sheetViews>
  <sheetFormatPr defaultRowHeight="12.75" x14ac:dyDescent="0.2"/>
  <cols>
    <col min="2" max="2" width="18.140625" customWidth="1"/>
    <col min="3" max="3" width="19.28515625" customWidth="1"/>
    <col min="4" max="4" width="8.42578125" customWidth="1"/>
    <col min="6" max="6" width="6.7109375" customWidth="1"/>
    <col min="9" max="9" width="18" customWidth="1"/>
  </cols>
  <sheetData>
    <row r="1" spans="1:9" x14ac:dyDescent="0.2">
      <c r="A1" s="8"/>
      <c r="B1" s="9" t="s">
        <v>0</v>
      </c>
      <c r="C1" s="9" t="s">
        <v>8</v>
      </c>
      <c r="D1" s="9" t="s">
        <v>1</v>
      </c>
      <c r="E1" s="9" t="s">
        <v>2</v>
      </c>
      <c r="F1" s="9" t="s">
        <v>3</v>
      </c>
      <c r="G1" s="9" t="s">
        <v>4</v>
      </c>
      <c r="H1" s="9" t="s">
        <v>18</v>
      </c>
      <c r="I1" s="9" t="s">
        <v>90</v>
      </c>
    </row>
    <row r="2" spans="1:9" x14ac:dyDescent="0.2">
      <c r="A2" s="8">
        <v>1</v>
      </c>
      <c r="B2" s="10" t="s">
        <v>25</v>
      </c>
      <c r="C2" s="10" t="str">
        <f>HST!C2</f>
        <v>ZŠ Za Chlumem</v>
      </c>
      <c r="D2" s="1">
        <f>míčekHML!D2</f>
        <v>6</v>
      </c>
      <c r="E2" s="1">
        <f>dálkaHML!D2</f>
        <v>7.5</v>
      </c>
      <c r="F2" s="1">
        <f>'60mHML'!D2</f>
        <v>5.5</v>
      </c>
      <c r="G2" s="1">
        <f>SUM(D2:F2)</f>
        <v>19</v>
      </c>
      <c r="H2" s="1">
        <f>G2</f>
        <v>19</v>
      </c>
      <c r="I2" s="1">
        <f>_xlfn.RANK.AVG(H2,H2:H17,1)</f>
        <v>5</v>
      </c>
    </row>
    <row r="3" spans="1:9" x14ac:dyDescent="0.2">
      <c r="A3" s="8">
        <v>2</v>
      </c>
      <c r="B3" s="10" t="s">
        <v>85</v>
      </c>
      <c r="C3" s="10" t="str">
        <f>HST!C3</f>
        <v>ZŠ Za Chlumem</v>
      </c>
      <c r="D3" s="1">
        <f>míčekHML!D3</f>
        <v>8</v>
      </c>
      <c r="E3" s="1">
        <f>dálkaHML!D3</f>
        <v>11</v>
      </c>
      <c r="F3" s="1">
        <f>'60mHML'!D3</f>
        <v>12</v>
      </c>
      <c r="G3" s="1">
        <f t="shared" ref="G3:G17" si="0">SUM(D3:F3)</f>
        <v>31</v>
      </c>
      <c r="H3" s="1">
        <f t="shared" ref="H3:H17" si="1">G3</f>
        <v>31</v>
      </c>
      <c r="I3" s="1">
        <f>_xlfn.RANK.AVG(H3,H2:H17,1)</f>
        <v>12</v>
      </c>
    </row>
    <row r="4" spans="1:9" x14ac:dyDescent="0.2">
      <c r="A4" s="8">
        <v>3</v>
      </c>
      <c r="B4" s="10" t="s">
        <v>28</v>
      </c>
      <c r="C4" s="10" t="str">
        <f>HST!C4</f>
        <v>ZŠ Aléská</v>
      </c>
      <c r="D4" s="1">
        <f>míčekHML!D4</f>
        <v>14</v>
      </c>
      <c r="E4" s="1">
        <f>dálkaHML!D4</f>
        <v>14</v>
      </c>
      <c r="F4" s="1">
        <f>'60mHML'!D4</f>
        <v>9.5</v>
      </c>
      <c r="G4" s="1">
        <f t="shared" si="0"/>
        <v>37.5</v>
      </c>
      <c r="H4" s="1">
        <f t="shared" si="1"/>
        <v>37.5</v>
      </c>
      <c r="I4" s="1">
        <f>_xlfn.RANK.AVG(H4,H2:H17,1)</f>
        <v>13</v>
      </c>
    </row>
    <row r="5" spans="1:9" x14ac:dyDescent="0.2">
      <c r="A5" s="8">
        <v>4</v>
      </c>
      <c r="B5" s="10" t="s">
        <v>86</v>
      </c>
      <c r="C5" s="10" t="str">
        <f>HST!C5</f>
        <v>ZŠ Aléská</v>
      </c>
      <c r="D5" s="1">
        <f>míčekHML!D5</f>
        <v>9</v>
      </c>
      <c r="E5" s="1">
        <f>dálkaHML!D5</f>
        <v>1.5</v>
      </c>
      <c r="F5" s="1">
        <f>'60mHML'!D5</f>
        <v>5.5</v>
      </c>
      <c r="G5" s="1">
        <f t="shared" si="0"/>
        <v>16</v>
      </c>
      <c r="H5" s="1">
        <f t="shared" si="1"/>
        <v>16</v>
      </c>
      <c r="I5" s="1">
        <f>_xlfn.RANK.AVG(H5,H2:H17,1)</f>
        <v>4</v>
      </c>
    </row>
    <row r="6" spans="1:9" x14ac:dyDescent="0.2">
      <c r="A6" s="8">
        <v>5</v>
      </c>
      <c r="B6" s="10" t="s">
        <v>32</v>
      </c>
      <c r="C6" s="10" t="str">
        <f>HST!C6</f>
        <v>ZŠ U Nových Lázní</v>
      </c>
      <c r="D6" s="1">
        <f>míčekHML!D6</f>
        <v>2</v>
      </c>
      <c r="E6" s="1">
        <f>dálkaHML!D6</f>
        <v>9.5</v>
      </c>
      <c r="F6" s="1">
        <f>'60mHML'!D6</f>
        <v>9.5</v>
      </c>
      <c r="G6" s="1">
        <f t="shared" si="0"/>
        <v>21</v>
      </c>
      <c r="H6" s="1">
        <f t="shared" si="1"/>
        <v>21</v>
      </c>
      <c r="I6" s="1">
        <f>_xlfn.RANK.AVG(H6,H2:H17,1)</f>
        <v>7</v>
      </c>
    </row>
    <row r="7" spans="1:9" x14ac:dyDescent="0.2">
      <c r="A7" s="8">
        <v>6</v>
      </c>
      <c r="B7" s="10" t="s">
        <v>33</v>
      </c>
      <c r="C7" s="10" t="str">
        <f>HST!C7</f>
        <v>ZŠ U Nových Lázní</v>
      </c>
      <c r="D7" s="1">
        <f>míčekHML!D7</f>
        <v>15</v>
      </c>
      <c r="E7" s="1">
        <f>dálkaHML!D7</f>
        <v>3</v>
      </c>
      <c r="F7" s="1">
        <f>'60mHML'!D7</f>
        <v>2.5</v>
      </c>
      <c r="G7" s="1">
        <f t="shared" si="0"/>
        <v>20.5</v>
      </c>
      <c r="H7" s="1">
        <f t="shared" si="1"/>
        <v>20.5</v>
      </c>
      <c r="I7" s="1">
        <f>_xlfn.RANK.AVG(H7,H2:H17,1)</f>
        <v>6</v>
      </c>
    </row>
    <row r="8" spans="1:9" x14ac:dyDescent="0.2">
      <c r="A8" s="8">
        <v>7</v>
      </c>
      <c r="B8" s="10" t="s">
        <v>87</v>
      </c>
      <c r="C8" s="10" t="str">
        <f>HST!C8</f>
        <v>ZŠ Lidická</v>
      </c>
      <c r="D8" s="1">
        <f>míčekHML!D8</f>
        <v>1</v>
      </c>
      <c r="E8" s="1">
        <f>dálkaHML!D8</f>
        <v>1.5</v>
      </c>
      <c r="F8" s="1">
        <f>'60mHML'!D8</f>
        <v>1</v>
      </c>
      <c r="G8" s="1">
        <f t="shared" si="0"/>
        <v>3.5</v>
      </c>
      <c r="H8" s="1">
        <f t="shared" si="1"/>
        <v>3.5</v>
      </c>
      <c r="I8" s="1">
        <f>_xlfn.RANK.AVG(H8,H2:H17,1)</f>
        <v>1</v>
      </c>
    </row>
    <row r="9" spans="1:9" x14ac:dyDescent="0.2">
      <c r="A9" s="8">
        <v>8</v>
      </c>
      <c r="B9" s="10" t="s">
        <v>66</v>
      </c>
      <c r="C9" s="10" t="str">
        <f>HST!C9</f>
        <v>ZŠ Lidická</v>
      </c>
      <c r="D9" s="1">
        <f>míčekHML!D9</f>
        <v>10</v>
      </c>
      <c r="E9" s="1">
        <f>dálkaHML!D9</f>
        <v>9.5</v>
      </c>
      <c r="F9" s="1">
        <f>'60mHML'!D9</f>
        <v>9.5</v>
      </c>
      <c r="G9" s="1">
        <f t="shared" si="0"/>
        <v>29</v>
      </c>
      <c r="H9" s="1">
        <f t="shared" si="1"/>
        <v>29</v>
      </c>
      <c r="I9" s="1">
        <f>_xlfn.RANK.AVG(H9,H2:H17,1)</f>
        <v>11</v>
      </c>
    </row>
    <row r="10" spans="1:9" x14ac:dyDescent="0.2">
      <c r="A10" s="8">
        <v>9</v>
      </c>
      <c r="B10" s="10" t="s">
        <v>43</v>
      </c>
      <c r="C10" s="10" t="str">
        <f>HST!C10</f>
        <v>ZŠ Čestmíra Císaře</v>
      </c>
      <c r="D10" s="1">
        <f>míčekHML!D10</f>
        <v>5</v>
      </c>
      <c r="E10" s="1">
        <f>dálkaHML!D10</f>
        <v>4.5</v>
      </c>
      <c r="F10" s="1">
        <f>'60mHML'!D10</f>
        <v>2.5</v>
      </c>
      <c r="G10" s="1">
        <f t="shared" si="0"/>
        <v>12</v>
      </c>
      <c r="H10" s="1">
        <f t="shared" si="1"/>
        <v>12</v>
      </c>
      <c r="I10" s="1">
        <f>_xlfn.RANK.AVG(H10,H2:H17,1)</f>
        <v>2</v>
      </c>
    </row>
    <row r="11" spans="1:9" x14ac:dyDescent="0.2">
      <c r="A11" s="8">
        <v>10</v>
      </c>
      <c r="B11" s="10" t="s">
        <v>44</v>
      </c>
      <c r="C11" s="10" t="str">
        <f>HST!C11</f>
        <v>ZŠ Čestmíra Císaře</v>
      </c>
      <c r="D11" s="1">
        <f>míčekHML!D11</f>
        <v>7</v>
      </c>
      <c r="E11" s="1">
        <f>dálkaHML!D11</f>
        <v>7.5</v>
      </c>
      <c r="F11" s="1">
        <f>'60mHML'!D11</f>
        <v>14</v>
      </c>
      <c r="G11" s="1">
        <f t="shared" si="0"/>
        <v>28.5</v>
      </c>
      <c r="H11" s="1">
        <f t="shared" si="1"/>
        <v>28.5</v>
      </c>
      <c r="I11" s="1">
        <f>_xlfn.RANK.AVG(H11,H2:H17,1)</f>
        <v>10</v>
      </c>
    </row>
    <row r="12" spans="1:9" x14ac:dyDescent="0.2">
      <c r="A12" s="8">
        <v>11</v>
      </c>
      <c r="B12" s="10" t="s">
        <v>50</v>
      </c>
      <c r="C12" s="10" t="str">
        <f>HST!C12</f>
        <v>ZŠ Na Stínadlech</v>
      </c>
      <c r="D12" s="1">
        <f>míčekHML!D12</f>
        <v>3</v>
      </c>
      <c r="E12" s="1">
        <f>dálkaHML!D12</f>
        <v>4.5</v>
      </c>
      <c r="F12" s="1">
        <f>'60mHML'!D12</f>
        <v>7</v>
      </c>
      <c r="G12" s="1">
        <f t="shared" si="0"/>
        <v>14.5</v>
      </c>
      <c r="H12" s="1">
        <f t="shared" si="1"/>
        <v>14.5</v>
      </c>
      <c r="I12" s="1">
        <f>_xlfn.RANK.AVG(H12,H2:H17,1)</f>
        <v>3</v>
      </c>
    </row>
    <row r="13" spans="1:9" x14ac:dyDescent="0.2">
      <c r="A13" s="8">
        <v>12</v>
      </c>
      <c r="B13" s="10" t="s">
        <v>51</v>
      </c>
      <c r="C13" s="10" t="str">
        <f>HST!C13</f>
        <v>ZŠ Na Stínadlech</v>
      </c>
      <c r="D13" s="1">
        <f>míčekHML!D13</f>
        <v>13</v>
      </c>
      <c r="E13" s="1">
        <f>dálkaHML!D13</f>
        <v>6</v>
      </c>
      <c r="F13" s="1">
        <f>'60mHML'!D13</f>
        <v>4</v>
      </c>
      <c r="G13" s="1">
        <f t="shared" si="0"/>
        <v>23</v>
      </c>
      <c r="H13" s="1">
        <f t="shared" si="1"/>
        <v>23</v>
      </c>
      <c r="I13" s="1">
        <f>_xlfn.RANK.AVG(H13,H2:H17,1)</f>
        <v>8</v>
      </c>
    </row>
    <row r="14" spans="1:9" x14ac:dyDescent="0.2">
      <c r="A14" s="8">
        <v>13</v>
      </c>
      <c r="B14" s="10" t="s">
        <v>67</v>
      </c>
      <c r="C14" s="10" t="str">
        <f>HST!C14</f>
        <v>ZŠ M. Švabinského</v>
      </c>
      <c r="D14" s="1">
        <f>míčekHML!D14</f>
        <v>12</v>
      </c>
      <c r="E14" s="1">
        <f>dálkaHML!D14</f>
        <v>13</v>
      </c>
      <c r="F14" s="1">
        <f>'60mHML'!D14</f>
        <v>15</v>
      </c>
      <c r="G14" s="1">
        <f t="shared" si="0"/>
        <v>40</v>
      </c>
      <c r="H14" s="1">
        <f t="shared" si="1"/>
        <v>40</v>
      </c>
      <c r="I14" s="1">
        <f>_xlfn.RANK.AVG(H14,H2:H17,1)</f>
        <v>15</v>
      </c>
    </row>
    <row r="15" spans="1:9" x14ac:dyDescent="0.2">
      <c r="A15" s="8">
        <v>14</v>
      </c>
      <c r="B15" s="10" t="s">
        <v>70</v>
      </c>
      <c r="C15" s="10" t="str">
        <f>HST!C15</f>
        <v>ZŠ M. Švabinského</v>
      </c>
      <c r="D15" s="1">
        <f>míčekHML!D15</f>
        <v>16</v>
      </c>
      <c r="E15" s="1">
        <f>dálkaHML!D15</f>
        <v>16</v>
      </c>
      <c r="F15" s="1">
        <f>'60mHML'!D15</f>
        <v>16</v>
      </c>
      <c r="G15" s="1">
        <f t="shared" si="0"/>
        <v>48</v>
      </c>
      <c r="H15" s="1">
        <f t="shared" si="1"/>
        <v>48</v>
      </c>
      <c r="I15" s="1">
        <f>_xlfn.RANK.AVG(H15,H2:H17,1)</f>
        <v>16</v>
      </c>
    </row>
    <row r="16" spans="1:9" x14ac:dyDescent="0.2">
      <c r="A16" s="8">
        <v>15</v>
      </c>
      <c r="B16" s="10" t="s">
        <v>68</v>
      </c>
      <c r="C16" s="10" t="str">
        <f>HST!C16</f>
        <v>ZŠ Bílá Cesta</v>
      </c>
      <c r="D16" s="1">
        <f>míčekHML!D16</f>
        <v>4</v>
      </c>
      <c r="E16" s="1">
        <f>dálkaHML!D16</f>
        <v>12</v>
      </c>
      <c r="F16" s="1">
        <f>'60mHML'!D16</f>
        <v>9.5</v>
      </c>
      <c r="G16" s="1">
        <f t="shared" si="0"/>
        <v>25.5</v>
      </c>
      <c r="H16" s="1">
        <f t="shared" si="1"/>
        <v>25.5</v>
      </c>
      <c r="I16" s="1">
        <f>_xlfn.RANK.AVG(H16,H2:H17,1)</f>
        <v>9</v>
      </c>
    </row>
    <row r="17" spans="1:9" x14ac:dyDescent="0.2">
      <c r="A17" s="8">
        <v>16</v>
      </c>
      <c r="B17" s="10" t="s">
        <v>69</v>
      </c>
      <c r="C17" s="10" t="str">
        <f>HST!C17</f>
        <v>ZŠ Bílá Cesta</v>
      </c>
      <c r="D17" s="1">
        <f>míčekHML!D17</f>
        <v>11</v>
      </c>
      <c r="E17" s="1">
        <f>dálkaHML!D17</f>
        <v>15</v>
      </c>
      <c r="F17" s="1">
        <f>'60mHML'!D17</f>
        <v>13</v>
      </c>
      <c r="G17" s="1">
        <f t="shared" si="0"/>
        <v>39</v>
      </c>
      <c r="H17" s="1">
        <f t="shared" si="1"/>
        <v>39</v>
      </c>
      <c r="I17" s="1">
        <f>_xlfn.RANK.AVG(H17,H2:H17,1)</f>
        <v>14</v>
      </c>
    </row>
  </sheetData>
  <sheetProtection selectLockedCells="1" selectUnlockedCells="1"/>
  <pageMargins left="0.7" right="0.7" top="0.78740157499999996" bottom="0.78740157499999996" header="0.3" footer="0.3"/>
  <pageSetup paperSize="9" orientation="landscape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D17"/>
  <sheetViews>
    <sheetView workbookViewId="0">
      <selection activeCell="A25" sqref="A25"/>
    </sheetView>
  </sheetViews>
  <sheetFormatPr defaultRowHeight="12.75" x14ac:dyDescent="0.2"/>
  <cols>
    <col min="1" max="1" width="27.7109375" customWidth="1"/>
    <col min="2" max="2" width="25.28515625" customWidth="1"/>
    <col min="4" max="4" width="18.7109375" bestFit="1" customWidth="1"/>
  </cols>
  <sheetData>
    <row r="1" spans="1:4" x14ac:dyDescent="0.2">
      <c r="A1" s="14" t="s">
        <v>0</v>
      </c>
      <c r="B1" s="14" t="s">
        <v>5</v>
      </c>
      <c r="C1" s="14" t="s">
        <v>6</v>
      </c>
      <c r="D1" s="14" t="s">
        <v>7</v>
      </c>
    </row>
    <row r="2" spans="1:4" x14ac:dyDescent="0.2">
      <c r="A2" s="11" t="str">
        <f>HML!B2</f>
        <v>Verbovský Jiří</v>
      </c>
      <c r="B2" s="12" t="str">
        <f>HML!C2</f>
        <v>ZŠ Za Chlumem</v>
      </c>
      <c r="C2" s="1">
        <v>3.2</v>
      </c>
      <c r="D2" s="13">
        <f>_xlfn.RANK.AVG(C2,C2:C26)</f>
        <v>7.5</v>
      </c>
    </row>
    <row r="3" spans="1:4" x14ac:dyDescent="0.2">
      <c r="A3" s="11" t="str">
        <f>HML!B3</f>
        <v>Záhorec</v>
      </c>
      <c r="B3" s="12" t="str">
        <f>HML!C3</f>
        <v>ZŠ Za Chlumem</v>
      </c>
      <c r="C3" s="1">
        <v>2.99</v>
      </c>
      <c r="D3" s="13">
        <f>_xlfn.RANK.AVG(C3,C2:C26)</f>
        <v>11</v>
      </c>
    </row>
    <row r="4" spans="1:4" x14ac:dyDescent="0.2">
      <c r="A4" s="11" t="str">
        <f>HML!B4</f>
        <v>Dvořák Jakub</v>
      </c>
      <c r="B4" s="12" t="str">
        <f>HML!C4</f>
        <v>ZŠ Aléská</v>
      </c>
      <c r="C4" s="1">
        <v>2.4300000000000002</v>
      </c>
      <c r="D4" s="13">
        <f>_xlfn.RANK.AVG(C4,C2:C26)</f>
        <v>14</v>
      </c>
    </row>
    <row r="5" spans="1:4" x14ac:dyDescent="0.2">
      <c r="A5" s="11" t="str">
        <f>HML!B5</f>
        <v>Dvořák Honza</v>
      </c>
      <c r="B5" s="12" t="str">
        <f>HML!C5</f>
        <v>ZŠ Aléská</v>
      </c>
      <c r="C5" s="1">
        <v>3.4</v>
      </c>
      <c r="D5" s="13">
        <f>_xlfn.RANK.AVG(C5,C2:C26)</f>
        <v>1.5</v>
      </c>
    </row>
    <row r="6" spans="1:4" x14ac:dyDescent="0.2">
      <c r="A6" s="11" t="str">
        <f>HML!B6</f>
        <v>Hampl Jan</v>
      </c>
      <c r="B6" s="12" t="str">
        <f>HML!C6</f>
        <v>ZŠ U Nových Lázní</v>
      </c>
      <c r="C6" s="1">
        <v>3.1</v>
      </c>
      <c r="D6" s="13">
        <f>_xlfn.RANK.AVG(C6,C2:C26)</f>
        <v>9.5</v>
      </c>
    </row>
    <row r="7" spans="1:4" x14ac:dyDescent="0.2">
      <c r="A7" s="11" t="str">
        <f>HML!B7</f>
        <v>Walter Filip</v>
      </c>
      <c r="B7" s="12" t="str">
        <f>HML!C7</f>
        <v>ZŠ U Nových Lázní</v>
      </c>
      <c r="C7" s="1">
        <v>3.36</v>
      </c>
      <c r="D7" s="13">
        <f>_xlfn.RANK.AVG(C7,C2:C26)</f>
        <v>3</v>
      </c>
    </row>
    <row r="8" spans="1:4" x14ac:dyDescent="0.2">
      <c r="A8" s="11" t="str">
        <f>HML!B8</f>
        <v>Aubrech Tomáš</v>
      </c>
      <c r="B8" s="12" t="str">
        <f>HML!C8</f>
        <v>ZŠ Lidická</v>
      </c>
      <c r="C8" s="1">
        <v>3.4</v>
      </c>
      <c r="D8" s="13">
        <f>_xlfn.RANK.AVG(C8,C2:C26)</f>
        <v>1.5</v>
      </c>
    </row>
    <row r="9" spans="1:4" x14ac:dyDescent="0.2">
      <c r="A9" s="11" t="str">
        <f>HML!B9</f>
        <v>Černý Lukáš</v>
      </c>
      <c r="B9" s="12" t="str">
        <f>HML!C9</f>
        <v>ZŠ Lidická</v>
      </c>
      <c r="C9" s="1">
        <v>3.1</v>
      </c>
      <c r="D9" s="13">
        <f>_xlfn.RANK.AVG(C9,C2:C26)</f>
        <v>9.5</v>
      </c>
    </row>
    <row r="10" spans="1:4" x14ac:dyDescent="0.2">
      <c r="A10" s="11" t="str">
        <f>HML!B10</f>
        <v>Hriž Lukáš</v>
      </c>
      <c r="B10" s="12" t="str">
        <f>HML!C10</f>
        <v>ZŠ Čestmíra Císaře</v>
      </c>
      <c r="C10" s="1">
        <v>3.3</v>
      </c>
      <c r="D10" s="13">
        <f>_xlfn.RANK.AVG(C10,C2:C26)</f>
        <v>4.5</v>
      </c>
    </row>
    <row r="11" spans="1:4" x14ac:dyDescent="0.2">
      <c r="A11" s="11" t="str">
        <f>HML!B11</f>
        <v>Krajíček Kryštof</v>
      </c>
      <c r="B11" s="12" t="str">
        <f>HML!C11</f>
        <v>ZŠ Čestmíra Císaře</v>
      </c>
      <c r="C11" s="1">
        <v>3.2</v>
      </c>
      <c r="D11" s="13">
        <f>_xlfn.RANK.AVG(C11,C2:C26)</f>
        <v>7.5</v>
      </c>
    </row>
    <row r="12" spans="1:4" x14ac:dyDescent="0.2">
      <c r="A12" s="11" t="str">
        <f>HML!B12</f>
        <v>Vaník Jan</v>
      </c>
      <c r="B12" s="12" t="str">
        <f>HML!C12</f>
        <v>ZŠ Na Stínadlech</v>
      </c>
      <c r="C12" s="1">
        <v>3.3</v>
      </c>
      <c r="D12" s="13">
        <f>_xlfn.RANK.AVG(C12,C2:C26)</f>
        <v>4.5</v>
      </c>
    </row>
    <row r="13" spans="1:4" x14ac:dyDescent="0.2">
      <c r="A13" s="11" t="str">
        <f>HML!B13</f>
        <v>Port Josef</v>
      </c>
      <c r="B13" s="12" t="str">
        <f>HML!C13</f>
        <v>ZŠ Na Stínadlech</v>
      </c>
      <c r="C13" s="1">
        <v>3.24</v>
      </c>
      <c r="D13" s="13">
        <f>_xlfn.RANK.AVG(C13,C2:C26)</f>
        <v>6</v>
      </c>
    </row>
    <row r="14" spans="1:4" x14ac:dyDescent="0.2">
      <c r="A14" s="11" t="str">
        <f>HML!B14</f>
        <v>Tomáš Hoang</v>
      </c>
      <c r="B14" s="12" t="str">
        <f>HML!C14</f>
        <v>ZŠ M. Švabinského</v>
      </c>
      <c r="C14" s="1">
        <v>2.7</v>
      </c>
      <c r="D14" s="13">
        <f>_xlfn.RANK.AVG(C14,C2:C26)</f>
        <v>13</v>
      </c>
    </row>
    <row r="15" spans="1:4" x14ac:dyDescent="0.2">
      <c r="A15" s="11" t="str">
        <f>HML!B15</f>
        <v>Marek Vojtčeh</v>
      </c>
      <c r="B15" s="12" t="str">
        <f>HML!C15</f>
        <v>ZŠ M. Švabinského</v>
      </c>
      <c r="C15" s="1">
        <v>2.2999999999999998</v>
      </c>
      <c r="D15" s="13">
        <f>_xlfn.RANK.AVG(C15,C2:C26)</f>
        <v>16</v>
      </c>
    </row>
    <row r="16" spans="1:4" x14ac:dyDescent="0.2">
      <c r="A16" s="11" t="str">
        <f>HML!B16</f>
        <v>Filip Řepka</v>
      </c>
      <c r="B16" s="12" t="str">
        <f>HML!C16</f>
        <v>ZŠ Bílá Cesta</v>
      </c>
      <c r="C16" s="1">
        <v>2.81</v>
      </c>
      <c r="D16" s="13">
        <f>_xlfn.RANK.AVG(C16,C2:C26)</f>
        <v>12</v>
      </c>
    </row>
    <row r="17" spans="1:4" x14ac:dyDescent="0.2">
      <c r="A17" s="11" t="str">
        <f>HML!B17</f>
        <v>Štěpán Tuček</v>
      </c>
      <c r="B17" s="12" t="str">
        <f>HML!C17</f>
        <v>ZŠ Bílá Cesta</v>
      </c>
      <c r="C17" s="1">
        <v>2.35</v>
      </c>
      <c r="D17" s="13">
        <f>_xlfn.RANK.AVG(C17,C2:C26)</f>
        <v>15</v>
      </c>
    </row>
  </sheetData>
  <sheetProtection selectLockedCells="1" selectUnlockedCells="1"/>
  <pageMargins left="0.7" right="0.7" top="0.78740157499999996" bottom="0.78740157499999996" header="0.3" footer="0.3"/>
  <pageSetup paperSize="9" orientation="landscape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D17"/>
  <sheetViews>
    <sheetView workbookViewId="0">
      <selection activeCell="B54" sqref="B54"/>
    </sheetView>
  </sheetViews>
  <sheetFormatPr defaultRowHeight="12.75" x14ac:dyDescent="0.2"/>
  <cols>
    <col min="1" max="1" width="33.28515625" customWidth="1"/>
    <col min="2" max="2" width="33.5703125" customWidth="1"/>
    <col min="3" max="3" width="9.140625" style="19"/>
    <col min="4" max="4" width="18.7109375" bestFit="1" customWidth="1"/>
  </cols>
  <sheetData>
    <row r="1" spans="1:4" x14ac:dyDescent="0.2">
      <c r="A1" s="14" t="s">
        <v>0</v>
      </c>
      <c r="B1" s="14" t="s">
        <v>5</v>
      </c>
      <c r="C1" s="17" t="s">
        <v>6</v>
      </c>
      <c r="D1" s="14" t="s">
        <v>7</v>
      </c>
    </row>
    <row r="2" spans="1:4" x14ac:dyDescent="0.2">
      <c r="A2" s="11" t="str">
        <f>HML!B2</f>
        <v>Verbovský Jiří</v>
      </c>
      <c r="B2" s="12" t="str">
        <f>HML!C2</f>
        <v>ZŠ Za Chlumem</v>
      </c>
      <c r="C2" s="18">
        <v>8.43</v>
      </c>
      <c r="D2" s="13">
        <f>_xlfn.RANK.AVG(C2,C2:C27,1)</f>
        <v>5.5</v>
      </c>
    </row>
    <row r="3" spans="1:4" x14ac:dyDescent="0.2">
      <c r="A3" s="11" t="str">
        <f>HML!B3</f>
        <v>Záhorec</v>
      </c>
      <c r="B3" s="12" t="str">
        <f>HML!C3</f>
        <v>ZŠ Za Chlumem</v>
      </c>
      <c r="C3" s="18">
        <v>9.17</v>
      </c>
      <c r="D3" s="13">
        <f>_xlfn.RANK.AVG(C3,C2:C27,1)</f>
        <v>12</v>
      </c>
    </row>
    <row r="4" spans="1:4" x14ac:dyDescent="0.2">
      <c r="A4" s="11" t="str">
        <f>HML!B4</f>
        <v>Dvořák Jakub</v>
      </c>
      <c r="B4" s="12" t="str">
        <f>HML!C4</f>
        <v>ZŠ Aléská</v>
      </c>
      <c r="C4" s="18">
        <v>8.6999999999999993</v>
      </c>
      <c r="D4" s="13">
        <f>_xlfn.RANK.AVG(C4,C2:C27,1)</f>
        <v>9.5</v>
      </c>
    </row>
    <row r="5" spans="1:4" x14ac:dyDescent="0.2">
      <c r="A5" s="11" t="str">
        <f>HML!B5</f>
        <v>Dvořák Honza</v>
      </c>
      <c r="B5" s="12" t="str">
        <f>HML!C5</f>
        <v>ZŠ Aléská</v>
      </c>
      <c r="C5" s="18">
        <v>8.43</v>
      </c>
      <c r="D5" s="13">
        <f>_xlfn.RANK.AVG(C5,C2:C27,1)</f>
        <v>5.5</v>
      </c>
    </row>
    <row r="6" spans="1:4" x14ac:dyDescent="0.2">
      <c r="A6" s="11" t="str">
        <f>HML!B6</f>
        <v>Hampl Jan</v>
      </c>
      <c r="B6" s="12" t="str">
        <f>HML!C6</f>
        <v>ZŠ U Nových Lázní</v>
      </c>
      <c r="C6" s="18">
        <v>8.6999999999999993</v>
      </c>
      <c r="D6" s="13">
        <f>_xlfn.RANK.AVG(C6,C2:C27,1)</f>
        <v>9.5</v>
      </c>
    </row>
    <row r="7" spans="1:4" x14ac:dyDescent="0.2">
      <c r="A7" s="11" t="str">
        <f>HML!B7</f>
        <v>Walter Filip</v>
      </c>
      <c r="B7" s="12" t="str">
        <f>HML!C7</f>
        <v>ZŠ U Nových Lázní</v>
      </c>
      <c r="C7" s="18">
        <v>8.1</v>
      </c>
      <c r="D7" s="13">
        <f>_xlfn.RANK.AVG(C7,C2:C27,1)</f>
        <v>2.5</v>
      </c>
    </row>
    <row r="8" spans="1:4" x14ac:dyDescent="0.2">
      <c r="A8" s="11" t="str">
        <f>HML!B8</f>
        <v>Aubrech Tomáš</v>
      </c>
      <c r="B8" s="12" t="str">
        <f>HML!C8</f>
        <v>ZŠ Lidická</v>
      </c>
      <c r="C8" s="18">
        <v>8.0399999999999991</v>
      </c>
      <c r="D8" s="13">
        <f>_xlfn.RANK.AVG(C8,C2:C27,1)</f>
        <v>1</v>
      </c>
    </row>
    <row r="9" spans="1:4" x14ac:dyDescent="0.2">
      <c r="A9" s="11" t="str">
        <f>HML!B9</f>
        <v>Černý Lukáš</v>
      </c>
      <c r="B9" s="12" t="str">
        <f>HML!C9</f>
        <v>ZŠ Lidická</v>
      </c>
      <c r="C9" s="18">
        <v>8.6999999999999993</v>
      </c>
      <c r="D9" s="13">
        <f>_xlfn.RANK.AVG(C9,C2:C27,1)</f>
        <v>9.5</v>
      </c>
    </row>
    <row r="10" spans="1:4" x14ac:dyDescent="0.2">
      <c r="A10" s="11" t="str">
        <f>HML!B10</f>
        <v>Hriž Lukáš</v>
      </c>
      <c r="B10" s="12" t="str">
        <f>HML!C10</f>
        <v>ZŠ Čestmíra Císaře</v>
      </c>
      <c r="C10" s="18">
        <v>8.1</v>
      </c>
      <c r="D10" s="13">
        <f>_xlfn.RANK.AVG(C10,C2:C27,1)</f>
        <v>2.5</v>
      </c>
    </row>
    <row r="11" spans="1:4" x14ac:dyDescent="0.2">
      <c r="A11" s="11" t="str">
        <f>HML!B11</f>
        <v>Krajíček Kryštof</v>
      </c>
      <c r="B11" s="12" t="str">
        <f>HML!C11</f>
        <v>ZŠ Čestmíra Císaře</v>
      </c>
      <c r="C11" s="18">
        <v>9.3000000000000007</v>
      </c>
      <c r="D11" s="13">
        <f>_xlfn.RANK.AVG(C11,C2:C27,1)</f>
        <v>14</v>
      </c>
    </row>
    <row r="12" spans="1:4" x14ac:dyDescent="0.2">
      <c r="A12" s="11" t="str">
        <f>HML!B12</f>
        <v>Vaník Jan</v>
      </c>
      <c r="B12" s="12" t="str">
        <f>HML!C12</f>
        <v>ZŠ Na Stínadlech</v>
      </c>
      <c r="C12" s="18">
        <v>8.5</v>
      </c>
      <c r="D12" s="13">
        <f>_xlfn.RANK.AVG(C12,C2:C27,1)</f>
        <v>7</v>
      </c>
    </row>
    <row r="13" spans="1:4" x14ac:dyDescent="0.2">
      <c r="A13" s="11" t="str">
        <f>HML!B13</f>
        <v>Port Josef</v>
      </c>
      <c r="B13" s="12" t="str">
        <f>HML!C13</f>
        <v>ZŠ Na Stínadlech</v>
      </c>
      <c r="C13" s="18">
        <v>8.3000000000000007</v>
      </c>
      <c r="D13" s="13">
        <f>_xlfn.RANK.AVG(C13,C2:C27,1)</f>
        <v>4</v>
      </c>
    </row>
    <row r="14" spans="1:4" x14ac:dyDescent="0.2">
      <c r="A14" s="11" t="str">
        <f>HML!B14</f>
        <v>Tomáš Hoang</v>
      </c>
      <c r="B14" s="12" t="str">
        <f>HML!C14</f>
        <v>ZŠ M. Švabinského</v>
      </c>
      <c r="C14" s="18">
        <v>9.6</v>
      </c>
      <c r="D14" s="13">
        <f>_xlfn.RANK.AVG(C14,C2:C27,1)</f>
        <v>15</v>
      </c>
    </row>
    <row r="15" spans="1:4" x14ac:dyDescent="0.2">
      <c r="A15" s="11" t="str">
        <f>HML!B15</f>
        <v>Marek Vojtčeh</v>
      </c>
      <c r="B15" s="12" t="str">
        <f>HML!C15</f>
        <v>ZŠ M. Švabinského</v>
      </c>
      <c r="C15" s="18">
        <v>10.4</v>
      </c>
      <c r="D15" s="13">
        <f>_xlfn.RANK.AVG(C15,C2:C27,1)</f>
        <v>16</v>
      </c>
    </row>
    <row r="16" spans="1:4" x14ac:dyDescent="0.2">
      <c r="A16" s="11" t="str">
        <f>HML!B16</f>
        <v>Filip Řepka</v>
      </c>
      <c r="B16" s="12" t="str">
        <f>HML!C16</f>
        <v>ZŠ Bílá Cesta</v>
      </c>
      <c r="C16" s="18">
        <v>8.6999999999999993</v>
      </c>
      <c r="D16" s="13">
        <f>_xlfn.RANK.AVG(C16,C2:C27,1)</f>
        <v>9.5</v>
      </c>
    </row>
    <row r="17" spans="1:4" x14ac:dyDescent="0.2">
      <c r="A17" s="11" t="str">
        <f>HML!B17</f>
        <v>Štěpán Tuček</v>
      </c>
      <c r="B17" s="12" t="str">
        <f>HML!C17</f>
        <v>ZŠ Bílá Cesta</v>
      </c>
      <c r="C17" s="18">
        <v>9.1999999999999993</v>
      </c>
      <c r="D17" s="13">
        <f>_xlfn.RANK.AVG(C17,C2:C27,1)</f>
        <v>13</v>
      </c>
    </row>
  </sheetData>
  <sheetProtection selectLockedCells="1" selectUnlockedCells="1"/>
  <pageMargins left="0.7" right="0.7" top="0.78740157499999996" bottom="0.78740157499999996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D17"/>
  <sheetViews>
    <sheetView workbookViewId="0">
      <selection activeCell="B44" sqref="B44"/>
    </sheetView>
  </sheetViews>
  <sheetFormatPr defaultRowHeight="12.75" x14ac:dyDescent="0.2"/>
  <cols>
    <col min="1" max="1" width="24.140625" customWidth="1"/>
    <col min="2" max="2" width="28.28515625" customWidth="1"/>
    <col min="3" max="3" width="9.140625" style="22"/>
    <col min="4" max="4" width="18.7109375" bestFit="1" customWidth="1"/>
  </cols>
  <sheetData>
    <row r="1" spans="1:4" x14ac:dyDescent="0.2">
      <c r="A1" s="14" t="s">
        <v>0</v>
      </c>
      <c r="B1" s="14" t="s">
        <v>5</v>
      </c>
      <c r="C1" s="20" t="s">
        <v>6</v>
      </c>
      <c r="D1" s="14" t="s">
        <v>7</v>
      </c>
    </row>
    <row r="2" spans="1:4" x14ac:dyDescent="0.2">
      <c r="A2" s="11" t="str">
        <f>HML!B2</f>
        <v>Verbovský Jiří</v>
      </c>
      <c r="B2" s="12" t="str">
        <f>HML!C2</f>
        <v>ZŠ Za Chlumem</v>
      </c>
      <c r="C2" s="21">
        <v>29.68</v>
      </c>
      <c r="D2" s="13">
        <f>_xlfn.RANK.AVG(C2,C2:C27)</f>
        <v>6</v>
      </c>
    </row>
    <row r="3" spans="1:4" x14ac:dyDescent="0.2">
      <c r="A3" s="11" t="str">
        <f>HML!B3</f>
        <v>Záhorec</v>
      </c>
      <c r="B3" s="12" t="str">
        <f>HML!C3</f>
        <v>ZŠ Za Chlumem</v>
      </c>
      <c r="C3" s="21">
        <v>26.23</v>
      </c>
      <c r="D3" s="13">
        <f>_xlfn.RANK.AVG(C3,C2:C27)</f>
        <v>8</v>
      </c>
    </row>
    <row r="4" spans="1:4" x14ac:dyDescent="0.2">
      <c r="A4" s="11" t="str">
        <f>HML!B4</f>
        <v>Dvořák Jakub</v>
      </c>
      <c r="B4" s="12" t="str">
        <f>HML!C4</f>
        <v>ZŠ Aléská</v>
      </c>
      <c r="C4" s="21">
        <v>19.41</v>
      </c>
      <c r="D4" s="13">
        <f>_xlfn.RANK.AVG(C4,C2:C27)</f>
        <v>14</v>
      </c>
    </row>
    <row r="5" spans="1:4" x14ac:dyDescent="0.2">
      <c r="A5" s="11" t="str">
        <f>HML!B5</f>
        <v>Dvořák Honza</v>
      </c>
      <c r="B5" s="12" t="str">
        <f>HML!C5</f>
        <v>ZŠ Aléská</v>
      </c>
      <c r="C5" s="21">
        <v>25.67</v>
      </c>
      <c r="D5" s="13">
        <f>_xlfn.RANK.AVG(C5,C2:C27)</f>
        <v>9</v>
      </c>
    </row>
    <row r="6" spans="1:4" x14ac:dyDescent="0.2">
      <c r="A6" s="11" t="str">
        <f>HML!B6</f>
        <v>Hampl Jan</v>
      </c>
      <c r="B6" s="12" t="str">
        <f>HML!C6</f>
        <v>ZŠ U Nových Lázní</v>
      </c>
      <c r="C6" s="21">
        <v>32.32</v>
      </c>
      <c r="D6" s="13">
        <f>_xlfn.RANK.AVG(C6,C2:C27)</f>
        <v>2</v>
      </c>
    </row>
    <row r="7" spans="1:4" x14ac:dyDescent="0.2">
      <c r="A7" s="11" t="str">
        <f>HML!B7</f>
        <v>Walter Filip</v>
      </c>
      <c r="B7" s="12" t="str">
        <f>HML!C7</f>
        <v>ZŠ U Nových Lázní</v>
      </c>
      <c r="C7" s="21">
        <v>18.68</v>
      </c>
      <c r="D7" s="13">
        <f>_xlfn.RANK.AVG(C7,C2:C27)</f>
        <v>15</v>
      </c>
    </row>
    <row r="8" spans="1:4" x14ac:dyDescent="0.2">
      <c r="A8" s="11" t="str">
        <f>HML!B8</f>
        <v>Aubrech Tomáš</v>
      </c>
      <c r="B8" s="12" t="str">
        <f>HML!C8</f>
        <v>ZŠ Lidická</v>
      </c>
      <c r="C8" s="21">
        <v>35.39</v>
      </c>
      <c r="D8" s="13">
        <f>_xlfn.RANK.AVG(C8,C2:C27)</f>
        <v>1</v>
      </c>
    </row>
    <row r="9" spans="1:4" x14ac:dyDescent="0.2">
      <c r="A9" s="11" t="str">
        <f>HML!B9</f>
        <v>Černý Lukáš</v>
      </c>
      <c r="B9" s="12" t="str">
        <f>HML!C9</f>
        <v>ZŠ Lidická</v>
      </c>
      <c r="C9" s="21">
        <v>24.63</v>
      </c>
      <c r="D9" s="13">
        <f>_xlfn.RANK.AVG(C9,C2:C27)</f>
        <v>10</v>
      </c>
    </row>
    <row r="10" spans="1:4" x14ac:dyDescent="0.2">
      <c r="A10" s="11" t="str">
        <f>HML!B10</f>
        <v>Hriž Lukáš</v>
      </c>
      <c r="B10" s="12" t="str">
        <f>HML!C10</f>
        <v>ZŠ Čestmíra Císaře</v>
      </c>
      <c r="C10" s="21">
        <v>30.37</v>
      </c>
      <c r="D10" s="13">
        <f>_xlfn.RANK.AVG(C10,C2:C27)</f>
        <v>5</v>
      </c>
    </row>
    <row r="11" spans="1:4" x14ac:dyDescent="0.2">
      <c r="A11" s="11" t="str">
        <f>HML!B11</f>
        <v>Krajíček Kryštof</v>
      </c>
      <c r="B11" s="12" t="str">
        <f>HML!C11</f>
        <v>ZŠ Čestmíra Císaře</v>
      </c>
      <c r="C11" s="21">
        <v>27.46</v>
      </c>
      <c r="D11" s="13">
        <f>_xlfn.RANK.AVG(C11,C2:C27)</f>
        <v>7</v>
      </c>
    </row>
    <row r="12" spans="1:4" x14ac:dyDescent="0.2">
      <c r="A12" s="11" t="str">
        <f>HML!B12</f>
        <v>Vaník Jan</v>
      </c>
      <c r="B12" s="12" t="str">
        <f>HML!C12</f>
        <v>ZŠ Na Stínadlech</v>
      </c>
      <c r="C12" s="21">
        <v>32.1</v>
      </c>
      <c r="D12" s="13">
        <f>_xlfn.RANK.AVG(C12,C2:C27)</f>
        <v>3</v>
      </c>
    </row>
    <row r="13" spans="1:4" x14ac:dyDescent="0.2">
      <c r="A13" s="11" t="str">
        <f>HML!B13</f>
        <v>Port Josef</v>
      </c>
      <c r="B13" s="12" t="str">
        <f>HML!C13</f>
        <v>ZŠ Na Stínadlech</v>
      </c>
      <c r="C13" s="21">
        <v>19.899999999999999</v>
      </c>
      <c r="D13" s="13">
        <f>_xlfn.RANK.AVG(C13,C2:C27)</f>
        <v>13</v>
      </c>
    </row>
    <row r="14" spans="1:4" x14ac:dyDescent="0.2">
      <c r="A14" s="11" t="str">
        <f>HML!B14</f>
        <v>Tomáš Hoang</v>
      </c>
      <c r="B14" s="12" t="str">
        <f>HML!C14</f>
        <v>ZŠ M. Švabinského</v>
      </c>
      <c r="C14" s="21">
        <v>22.19</v>
      </c>
      <c r="D14" s="13">
        <f>_xlfn.RANK.AVG(C14,C2:C27)</f>
        <v>12</v>
      </c>
    </row>
    <row r="15" spans="1:4" x14ac:dyDescent="0.2">
      <c r="A15" s="11" t="str">
        <f>HML!B15</f>
        <v>Marek Vojtčeh</v>
      </c>
      <c r="B15" s="12" t="str">
        <f>HML!C15</f>
        <v>ZŠ M. Švabinského</v>
      </c>
      <c r="C15" s="21">
        <v>13.2</v>
      </c>
      <c r="D15" s="13">
        <f>_xlfn.RANK.AVG(C15,C2:C27)</f>
        <v>16</v>
      </c>
    </row>
    <row r="16" spans="1:4" x14ac:dyDescent="0.2">
      <c r="A16" s="11" t="str">
        <f>HML!B16</f>
        <v>Filip Řepka</v>
      </c>
      <c r="B16" s="12" t="str">
        <f>HML!C16</f>
        <v>ZŠ Bílá Cesta</v>
      </c>
      <c r="C16" s="21">
        <v>30.53</v>
      </c>
      <c r="D16" s="13">
        <f>_xlfn.RANK.AVG(C16,C2:C27)</f>
        <v>4</v>
      </c>
    </row>
    <row r="17" spans="1:4" x14ac:dyDescent="0.2">
      <c r="A17" s="11" t="str">
        <f>HML!B17</f>
        <v>Štěpán Tuček</v>
      </c>
      <c r="B17" s="12" t="str">
        <f>HML!C17</f>
        <v>ZŠ Bílá Cesta</v>
      </c>
      <c r="C17" s="21">
        <v>24.34</v>
      </c>
      <c r="D17" s="13">
        <f>_xlfn.RANK.AVG(C17,C2:C27)</f>
        <v>11</v>
      </c>
    </row>
  </sheetData>
  <sheetProtection selectLockedCells="1" selectUnlockedCells="1"/>
  <pageMargins left="0.7" right="0.7" top="0.78740157499999996" bottom="0.78740157499999996" header="0.3" footer="0.3"/>
  <pageSetup paperSize="9" orientation="landscape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workbookViewId="0">
      <selection activeCell="E6" sqref="E6"/>
    </sheetView>
  </sheetViews>
  <sheetFormatPr defaultRowHeight="12.75" x14ac:dyDescent="0.2"/>
  <cols>
    <col min="2" max="2" width="20.42578125" customWidth="1"/>
    <col min="3" max="3" width="19.28515625" customWidth="1"/>
    <col min="9" max="9" width="17.42578125" customWidth="1"/>
  </cols>
  <sheetData>
    <row r="1" spans="1:9" x14ac:dyDescent="0.2">
      <c r="A1" s="8"/>
      <c r="B1" s="9" t="s">
        <v>0</v>
      </c>
      <c r="C1" s="9" t="s">
        <v>8</v>
      </c>
      <c r="D1" s="9" t="s">
        <v>1</v>
      </c>
      <c r="E1" s="9" t="s">
        <v>2</v>
      </c>
      <c r="F1" s="9" t="s">
        <v>3</v>
      </c>
      <c r="G1" s="9" t="s">
        <v>4</v>
      </c>
      <c r="H1" s="9" t="s">
        <v>18</v>
      </c>
      <c r="I1" s="9" t="s">
        <v>90</v>
      </c>
    </row>
    <row r="2" spans="1:9" x14ac:dyDescent="0.2">
      <c r="A2" s="8">
        <v>1</v>
      </c>
      <c r="B2" s="10" t="s">
        <v>20</v>
      </c>
      <c r="C2" s="10" t="str">
        <f>HST!C2</f>
        <v>ZŠ Za Chlumem</v>
      </c>
      <c r="D2" s="1">
        <f>míčekDST!D2</f>
        <v>2</v>
      </c>
      <c r="E2" s="1">
        <f>dálkaDST!D2</f>
        <v>2</v>
      </c>
      <c r="F2" s="1">
        <f>'60mDST'!D2</f>
        <v>14</v>
      </c>
      <c r="G2" s="1">
        <f>SUM(D2:F2)</f>
        <v>18</v>
      </c>
      <c r="H2" s="1">
        <f>G2</f>
        <v>18</v>
      </c>
      <c r="I2" s="1">
        <f>_xlfn.RANK.AVG(H2,H2:H17,1)</f>
        <v>4</v>
      </c>
    </row>
    <row r="3" spans="1:9" x14ac:dyDescent="0.2">
      <c r="A3" s="8">
        <v>2</v>
      </c>
      <c r="B3" s="10" t="s">
        <v>21</v>
      </c>
      <c r="C3" s="10" t="str">
        <f>HST!C3</f>
        <v>ZŠ Za Chlumem</v>
      </c>
      <c r="D3" s="1">
        <f>míčekDST!D3</f>
        <v>7</v>
      </c>
      <c r="E3" s="1">
        <f>dálkaDST!D3</f>
        <v>11</v>
      </c>
      <c r="F3" s="1">
        <f>'60mDST'!D3</f>
        <v>5.5</v>
      </c>
      <c r="G3" s="1">
        <f t="shared" ref="G3:G17" si="0">SUM(D3:F3)</f>
        <v>23.5</v>
      </c>
      <c r="H3" s="1">
        <f t="shared" ref="H3:H17" si="1">G3</f>
        <v>23.5</v>
      </c>
      <c r="I3" s="1">
        <f>_xlfn.RANK.AVG(H3,H2:H17,1)</f>
        <v>6.5</v>
      </c>
    </row>
    <row r="4" spans="1:9" x14ac:dyDescent="0.2">
      <c r="A4" s="8">
        <v>3</v>
      </c>
      <c r="B4" s="10" t="s">
        <v>29</v>
      </c>
      <c r="C4" s="10" t="str">
        <f>HST!C4</f>
        <v>ZŠ Aléská</v>
      </c>
      <c r="D4" s="1">
        <f>míčekDST!D4</f>
        <v>9.5</v>
      </c>
      <c r="E4" s="1">
        <f>dálkaDST!D4</f>
        <v>7</v>
      </c>
      <c r="F4" s="1">
        <f>'60mDST'!D4</f>
        <v>9</v>
      </c>
      <c r="G4" s="1">
        <f t="shared" si="0"/>
        <v>25.5</v>
      </c>
      <c r="H4" s="1">
        <f t="shared" si="1"/>
        <v>25.5</v>
      </c>
      <c r="I4" s="1">
        <f>_xlfn.RANK.AVG(H4,H2:H17,1)</f>
        <v>8.5</v>
      </c>
    </row>
    <row r="5" spans="1:9" x14ac:dyDescent="0.2">
      <c r="A5" s="8">
        <v>4</v>
      </c>
      <c r="B5" s="10" t="s">
        <v>30</v>
      </c>
      <c r="C5" s="10" t="str">
        <f>HST!C5</f>
        <v>ZŠ Aléská</v>
      </c>
      <c r="D5" s="1">
        <f>míčekDST!D5</f>
        <v>13</v>
      </c>
      <c r="E5" s="1">
        <f>dálkaDST!D5</f>
        <v>14</v>
      </c>
      <c r="F5" s="1">
        <f>'60mDST'!D5</f>
        <v>5.5</v>
      </c>
      <c r="G5" s="1">
        <f t="shared" si="0"/>
        <v>32.5</v>
      </c>
      <c r="H5" s="1">
        <f t="shared" si="1"/>
        <v>32.5</v>
      </c>
      <c r="I5" s="1">
        <f>_xlfn.RANK.AVG(H5,H2:H17,1)</f>
        <v>13</v>
      </c>
    </row>
    <row r="6" spans="1:9" x14ac:dyDescent="0.2">
      <c r="A6" s="8">
        <v>5</v>
      </c>
      <c r="B6" s="10" t="s">
        <v>37</v>
      </c>
      <c r="C6" s="10" t="str">
        <f>HST!C6</f>
        <v>ZŠ U Nových Lázní</v>
      </c>
      <c r="D6" s="1">
        <f>míčekDST!D6</f>
        <v>11</v>
      </c>
      <c r="E6" s="1">
        <f>dálkaDST!D6</f>
        <v>1</v>
      </c>
      <c r="F6" s="1">
        <f>'60mDST'!D6</f>
        <v>2.5</v>
      </c>
      <c r="G6" s="1">
        <f t="shared" si="0"/>
        <v>14.5</v>
      </c>
      <c r="H6" s="1">
        <f t="shared" si="1"/>
        <v>14.5</v>
      </c>
      <c r="I6" s="1">
        <f>_xlfn.RANK.AVG(H6,H2:H17,1)</f>
        <v>3</v>
      </c>
    </row>
    <row r="7" spans="1:9" x14ac:dyDescent="0.2">
      <c r="A7" s="8">
        <v>6</v>
      </c>
      <c r="B7" s="10" t="s">
        <v>38</v>
      </c>
      <c r="C7" s="10" t="str">
        <f>HST!C7</f>
        <v>ZŠ U Nových Lázní</v>
      </c>
      <c r="D7" s="1">
        <f>míčekDST!D7</f>
        <v>9.5</v>
      </c>
      <c r="E7" s="1">
        <f>dálkaDST!D7</f>
        <v>10</v>
      </c>
      <c r="F7" s="1">
        <f>'60mDST'!D7</f>
        <v>2.5</v>
      </c>
      <c r="G7" s="1">
        <f t="shared" si="0"/>
        <v>22</v>
      </c>
      <c r="H7" s="1">
        <f t="shared" si="1"/>
        <v>22</v>
      </c>
      <c r="I7" s="1">
        <f>_xlfn.RANK.AVG(H7,H2:H17,1)</f>
        <v>5</v>
      </c>
    </row>
    <row r="8" spans="1:9" x14ac:dyDescent="0.2">
      <c r="A8" s="8">
        <v>7</v>
      </c>
      <c r="B8" s="10" t="s">
        <v>71</v>
      </c>
      <c r="C8" s="10" t="str">
        <f>HST!C8</f>
        <v>ZŠ Lidická</v>
      </c>
      <c r="D8" s="1">
        <f>míčekDST!D8</f>
        <v>14</v>
      </c>
      <c r="E8" s="1">
        <f>dálkaDST!D8</f>
        <v>3.5</v>
      </c>
      <c r="F8" s="1">
        <f>'60mDST'!D8</f>
        <v>13</v>
      </c>
      <c r="G8" s="1">
        <f t="shared" si="0"/>
        <v>30.5</v>
      </c>
      <c r="H8" s="1">
        <f t="shared" si="1"/>
        <v>30.5</v>
      </c>
      <c r="I8" s="1">
        <f>_xlfn.RANK.AVG(H8,H2:H17,1)</f>
        <v>11.5</v>
      </c>
    </row>
    <row r="9" spans="1:9" x14ac:dyDescent="0.2">
      <c r="A9" s="8">
        <v>8</v>
      </c>
      <c r="B9" s="10" t="s">
        <v>72</v>
      </c>
      <c r="C9" s="10" t="str">
        <f>HST!C9</f>
        <v>ZŠ Lidická</v>
      </c>
      <c r="D9" s="1">
        <f>míčekDST!D9</f>
        <v>12</v>
      </c>
      <c r="E9" s="1">
        <f>dálkaDST!D9</f>
        <v>6</v>
      </c>
      <c r="F9" s="1">
        <f>'60mDST'!D9</f>
        <v>9</v>
      </c>
      <c r="G9" s="1">
        <f t="shared" si="0"/>
        <v>27</v>
      </c>
      <c r="H9" s="1">
        <f t="shared" si="1"/>
        <v>27</v>
      </c>
      <c r="I9" s="1">
        <f>_xlfn.RANK.AVG(H9,H2:H17,1)</f>
        <v>10</v>
      </c>
    </row>
    <row r="10" spans="1:9" x14ac:dyDescent="0.2">
      <c r="A10" s="8">
        <v>9</v>
      </c>
      <c r="B10" s="10" t="s">
        <v>48</v>
      </c>
      <c r="C10" s="10" t="str">
        <f>HST!C10</f>
        <v>ZŠ Čestmíra Císaře</v>
      </c>
      <c r="D10" s="1">
        <f>míčekDST!D10</f>
        <v>1</v>
      </c>
      <c r="E10" s="1">
        <f>dálkaDST!D10</f>
        <v>5</v>
      </c>
      <c r="F10" s="1">
        <f>'60mDST'!D10</f>
        <v>5.5</v>
      </c>
      <c r="G10" s="1">
        <f t="shared" si="0"/>
        <v>11.5</v>
      </c>
      <c r="H10" s="1">
        <f t="shared" si="1"/>
        <v>11.5</v>
      </c>
      <c r="I10" s="1">
        <f>_xlfn.RANK.AVG(H10,H2:H17,1)</f>
        <v>2</v>
      </c>
    </row>
    <row r="11" spans="1:9" x14ac:dyDescent="0.2">
      <c r="A11" s="8">
        <v>10</v>
      </c>
      <c r="B11" s="10" t="s">
        <v>49</v>
      </c>
      <c r="C11" s="10" t="str">
        <f>HST!C11</f>
        <v>ZŠ Čestmíra Císaře</v>
      </c>
      <c r="D11" s="1">
        <f>míčekDST!D11</f>
        <v>4</v>
      </c>
      <c r="E11" s="1">
        <f>dálkaDST!D11</f>
        <v>15</v>
      </c>
      <c r="F11" s="1">
        <f>'60mDST'!D11</f>
        <v>16</v>
      </c>
      <c r="G11" s="1">
        <f t="shared" si="0"/>
        <v>35</v>
      </c>
      <c r="H11" s="1">
        <f t="shared" si="1"/>
        <v>35</v>
      </c>
      <c r="I11" s="1">
        <f>_xlfn.RANK.AVG(H11,H2:H17,1)</f>
        <v>14</v>
      </c>
    </row>
    <row r="12" spans="1:9" x14ac:dyDescent="0.2">
      <c r="A12" s="8">
        <v>11</v>
      </c>
      <c r="B12" s="10" t="s">
        <v>55</v>
      </c>
      <c r="C12" s="10" t="str">
        <f>HST!C12</f>
        <v>ZŠ Na Stínadlech</v>
      </c>
      <c r="D12" s="1">
        <f>míčekDST!D12</f>
        <v>5</v>
      </c>
      <c r="E12" s="1">
        <f>dálkaDST!D12</f>
        <v>13</v>
      </c>
      <c r="F12" s="1">
        <f>'60mDST'!D12</f>
        <v>5.5</v>
      </c>
      <c r="G12" s="1">
        <f t="shared" si="0"/>
        <v>23.5</v>
      </c>
      <c r="H12" s="1">
        <f t="shared" si="1"/>
        <v>23.5</v>
      </c>
      <c r="I12" s="1">
        <f>_xlfn.RANK.AVG(H12,H2:H17,1)</f>
        <v>6.5</v>
      </c>
    </row>
    <row r="13" spans="1:9" x14ac:dyDescent="0.2">
      <c r="A13" s="8">
        <v>12</v>
      </c>
      <c r="B13" s="10" t="s">
        <v>56</v>
      </c>
      <c r="C13" s="10" t="str">
        <f>HST!C13</f>
        <v>ZŠ Na Stínadlech</v>
      </c>
      <c r="D13" s="1">
        <f>míčekDST!D13</f>
        <v>16</v>
      </c>
      <c r="E13" s="1">
        <f>dálkaDST!D13</f>
        <v>8.5</v>
      </c>
      <c r="F13" s="1">
        <f>'60mDST'!D13</f>
        <v>11.5</v>
      </c>
      <c r="G13" s="1">
        <f t="shared" si="0"/>
        <v>36</v>
      </c>
      <c r="H13" s="1">
        <f t="shared" si="1"/>
        <v>36</v>
      </c>
      <c r="I13" s="1">
        <f>_xlfn.RANK.AVG(H13,H2:H17,1)</f>
        <v>15</v>
      </c>
    </row>
    <row r="14" spans="1:9" x14ac:dyDescent="0.2">
      <c r="A14" s="8">
        <v>13</v>
      </c>
      <c r="B14" s="10" t="s">
        <v>73</v>
      </c>
      <c r="C14" s="10" t="str">
        <f>HST!C14</f>
        <v>ZŠ M. Švabinského</v>
      </c>
      <c r="D14" s="1">
        <f>míčekDST!D14</f>
        <v>8</v>
      </c>
      <c r="E14" s="1">
        <f>dálkaDST!D14</f>
        <v>8.5</v>
      </c>
      <c r="F14" s="1">
        <f>'60mDST'!D14</f>
        <v>9</v>
      </c>
      <c r="G14" s="1">
        <f t="shared" si="0"/>
        <v>25.5</v>
      </c>
      <c r="H14" s="1">
        <f t="shared" si="1"/>
        <v>25.5</v>
      </c>
      <c r="I14" s="1">
        <f>_xlfn.RANK.AVG(H14,H2:H17,1)</f>
        <v>8.5</v>
      </c>
    </row>
    <row r="15" spans="1:9" x14ac:dyDescent="0.2">
      <c r="A15" s="8">
        <v>14</v>
      </c>
      <c r="B15" s="10" t="s">
        <v>74</v>
      </c>
      <c r="C15" s="10" t="str">
        <f>HST!C15</f>
        <v>ZŠ M. Švabinského</v>
      </c>
      <c r="D15" s="1">
        <f>míčekDST!D15</f>
        <v>15</v>
      </c>
      <c r="E15" s="1">
        <f>dálkaDST!D15</f>
        <v>12</v>
      </c>
      <c r="F15" s="1">
        <f>'60mDST'!D15</f>
        <v>15</v>
      </c>
      <c r="G15" s="1">
        <f t="shared" si="0"/>
        <v>42</v>
      </c>
      <c r="H15" s="1">
        <f t="shared" si="1"/>
        <v>42</v>
      </c>
      <c r="I15" s="1">
        <f>_xlfn.RANK.AVG(H15,H2:H17,1)</f>
        <v>16</v>
      </c>
    </row>
    <row r="16" spans="1:9" x14ac:dyDescent="0.2">
      <c r="A16" s="8">
        <v>15</v>
      </c>
      <c r="B16" s="10" t="s">
        <v>75</v>
      </c>
      <c r="C16" s="10" t="str">
        <f>HST!C16</f>
        <v>ZŠ Bílá Cesta</v>
      </c>
      <c r="D16" s="1">
        <f>míčekDST!D16</f>
        <v>6</v>
      </c>
      <c r="E16" s="1">
        <f>dálkaDST!D16</f>
        <v>3.5</v>
      </c>
      <c r="F16" s="1">
        <f>'60mDST'!D16</f>
        <v>1</v>
      </c>
      <c r="G16" s="1">
        <f t="shared" si="0"/>
        <v>10.5</v>
      </c>
      <c r="H16" s="1">
        <f t="shared" si="1"/>
        <v>10.5</v>
      </c>
      <c r="I16" s="1">
        <f>_xlfn.RANK.AVG(H16,H2:H17,1)</f>
        <v>1</v>
      </c>
    </row>
    <row r="17" spans="1:9" x14ac:dyDescent="0.2">
      <c r="A17" s="8">
        <v>16</v>
      </c>
      <c r="B17" s="10" t="s">
        <v>76</v>
      </c>
      <c r="C17" s="10" t="str">
        <f>HST!C17</f>
        <v>ZŠ Bílá Cesta</v>
      </c>
      <c r="D17" s="1">
        <f>míčekDST!D17</f>
        <v>3</v>
      </c>
      <c r="E17" s="1">
        <f>dálkaDST!D17</f>
        <v>16</v>
      </c>
      <c r="F17" s="1">
        <f>'60mDST'!D17</f>
        <v>11.5</v>
      </c>
      <c r="G17" s="1">
        <f t="shared" si="0"/>
        <v>30.5</v>
      </c>
      <c r="H17" s="1">
        <f t="shared" si="1"/>
        <v>30.5</v>
      </c>
      <c r="I17" s="1">
        <f>_xlfn.RANK.AVG(H17,H2:H17,1)</f>
        <v>11.5</v>
      </c>
    </row>
    <row r="30" spans="1:9" x14ac:dyDescent="0.2">
      <c r="F30" t="s">
        <v>10</v>
      </c>
    </row>
  </sheetData>
  <sheetProtection selectLockedCells="1" selectUnlockedCells="1"/>
  <pageMargins left="0.7" right="0.7" top="0.78740157499999996" bottom="0.78740157499999996" header="0.3" footer="0.3"/>
  <pageSetup paperSize="9" orientation="landscape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D17"/>
  <sheetViews>
    <sheetView workbookViewId="0">
      <selection activeCell="D16" sqref="D16"/>
    </sheetView>
  </sheetViews>
  <sheetFormatPr defaultRowHeight="12.75" x14ac:dyDescent="0.2"/>
  <cols>
    <col min="1" max="1" width="22.5703125" customWidth="1"/>
    <col min="2" max="2" width="30.28515625" customWidth="1"/>
    <col min="4" max="4" width="18.7109375" bestFit="1" customWidth="1"/>
  </cols>
  <sheetData>
    <row r="1" spans="1:4" x14ac:dyDescent="0.2">
      <c r="A1" s="14" t="s">
        <v>0</v>
      </c>
      <c r="B1" s="14" t="s">
        <v>5</v>
      </c>
      <c r="C1" s="14" t="s">
        <v>6</v>
      </c>
      <c r="D1" s="14" t="s">
        <v>7</v>
      </c>
    </row>
    <row r="2" spans="1:4" x14ac:dyDescent="0.2">
      <c r="A2" s="11" t="str">
        <f>DST!B2</f>
        <v>Reiserová Kateřina</v>
      </c>
      <c r="B2" s="12" t="str">
        <f>DST!C2</f>
        <v>ZŠ Za Chlumem</v>
      </c>
      <c r="C2" s="1">
        <v>3.59</v>
      </c>
      <c r="D2" s="13">
        <f>_xlfn.RANK.AVG(C2,C2:C26)</f>
        <v>2</v>
      </c>
    </row>
    <row r="3" spans="1:4" x14ac:dyDescent="0.2">
      <c r="A3" s="11" t="str">
        <f>DST!B3</f>
        <v>Košťáková Sára</v>
      </c>
      <c r="B3" s="12" t="str">
        <f>DST!C3</f>
        <v>ZŠ Za Chlumem</v>
      </c>
      <c r="C3" s="1">
        <v>3.33</v>
      </c>
      <c r="D3" s="13">
        <f>_xlfn.RANK.AVG(C3,C2:C26)</f>
        <v>11</v>
      </c>
    </row>
    <row r="4" spans="1:4" x14ac:dyDescent="0.2">
      <c r="A4" s="11" t="str">
        <f>DST!B4</f>
        <v>Motejlová Kristýna</v>
      </c>
      <c r="B4" s="12" t="str">
        <f>DST!C4</f>
        <v>ZŠ Aléská</v>
      </c>
      <c r="C4" s="1">
        <v>3.49</v>
      </c>
      <c r="D4" s="13">
        <f>_xlfn.RANK.AVG(C4,C2:C26)</f>
        <v>7</v>
      </c>
    </row>
    <row r="5" spans="1:4" x14ac:dyDescent="0.2">
      <c r="A5" s="11" t="str">
        <f>DST!B5</f>
        <v>Procházková Tereza</v>
      </c>
      <c r="B5" s="12" t="str">
        <f>DST!C5</f>
        <v>ZŠ Aléská</v>
      </c>
      <c r="C5" s="1">
        <v>3.1</v>
      </c>
      <c r="D5" s="13">
        <f>_xlfn.RANK.AVG(C5,C2:C26)</f>
        <v>14</v>
      </c>
    </row>
    <row r="6" spans="1:4" x14ac:dyDescent="0.2">
      <c r="A6" s="11" t="str">
        <f>DST!B6</f>
        <v>Magnová Eliška</v>
      </c>
      <c r="B6" s="12" t="str">
        <f>DST!C6</f>
        <v>ZŠ U Nových Lázní</v>
      </c>
      <c r="C6" s="1">
        <v>3.89</v>
      </c>
      <c r="D6" s="13">
        <f>_xlfn.RANK.AVG(C6,C2:C26)</f>
        <v>1</v>
      </c>
    </row>
    <row r="7" spans="1:4" x14ac:dyDescent="0.2">
      <c r="A7" s="11" t="str">
        <f>DST!B7</f>
        <v>Flegrová Hana</v>
      </c>
      <c r="B7" s="12" t="str">
        <f>DST!C7</f>
        <v>ZŠ U Nových Lázní</v>
      </c>
      <c r="C7" s="1">
        <v>3.34</v>
      </c>
      <c r="D7" s="13">
        <f>_xlfn.RANK.AVG(C7,C2:C26)</f>
        <v>10</v>
      </c>
    </row>
    <row r="8" spans="1:4" x14ac:dyDescent="0.2">
      <c r="A8" s="11" t="str">
        <f>DST!B8</f>
        <v>Francouzová Eliška</v>
      </c>
      <c r="B8" s="12" t="str">
        <f>DST!C8</f>
        <v>ZŠ Lidická</v>
      </c>
      <c r="C8" s="1">
        <v>3.57</v>
      </c>
      <c r="D8" s="13">
        <f>_xlfn.RANK.AVG(C8,C2:C26)</f>
        <v>3.5</v>
      </c>
    </row>
    <row r="9" spans="1:4" x14ac:dyDescent="0.2">
      <c r="A9" s="11" t="str">
        <f>DST!B9</f>
        <v>Nováková Bráa</v>
      </c>
      <c r="B9" s="12" t="str">
        <f>DST!C9</f>
        <v>ZŠ Lidická</v>
      </c>
      <c r="C9" s="1">
        <v>3.5</v>
      </c>
      <c r="D9" s="13">
        <f>_xlfn.RANK.AVG(C9,C2:C26)</f>
        <v>6</v>
      </c>
    </row>
    <row r="10" spans="1:4" x14ac:dyDescent="0.2">
      <c r="A10" s="11" t="str">
        <f>DST!B10</f>
        <v>Vydrová Božena</v>
      </c>
      <c r="B10" s="12" t="str">
        <f>DST!C10</f>
        <v>ZŠ Čestmíra Císaře</v>
      </c>
      <c r="C10" s="1">
        <v>3.55</v>
      </c>
      <c r="D10" s="13">
        <f>_xlfn.RANK.AVG(C10,C2:C26)</f>
        <v>5</v>
      </c>
    </row>
    <row r="11" spans="1:4" x14ac:dyDescent="0.2">
      <c r="A11" s="11" t="str">
        <f>DST!B11</f>
        <v>Matoušková Hang</v>
      </c>
      <c r="B11" s="12" t="str">
        <f>DST!C11</f>
        <v>ZŠ Čestmíra Císaře</v>
      </c>
      <c r="C11" s="1">
        <v>3</v>
      </c>
      <c r="D11" s="13">
        <f>_xlfn.RANK.AVG(C11,C2:C26)</f>
        <v>15</v>
      </c>
    </row>
    <row r="12" spans="1:4" x14ac:dyDescent="0.2">
      <c r="A12" s="11" t="str">
        <f>DST!B12</f>
        <v>Janoušková Tereza</v>
      </c>
      <c r="B12" s="12" t="str">
        <f>DST!C12</f>
        <v>ZŠ Na Stínadlech</v>
      </c>
      <c r="C12" s="1">
        <v>3.31</v>
      </c>
      <c r="D12" s="13">
        <f>_xlfn.RANK.AVG(C12,C2:C26)</f>
        <v>13</v>
      </c>
    </row>
    <row r="13" spans="1:4" x14ac:dyDescent="0.2">
      <c r="A13" s="11" t="str">
        <f>DST!B13</f>
        <v>Plačková Lucie</v>
      </c>
      <c r="B13" s="12" t="str">
        <f>DST!C13</f>
        <v>ZŠ Na Stínadlech</v>
      </c>
      <c r="C13" s="1">
        <v>3.4</v>
      </c>
      <c r="D13" s="13">
        <f>_xlfn.RANK.AVG(C13,C2:C26)</f>
        <v>8.5</v>
      </c>
    </row>
    <row r="14" spans="1:4" x14ac:dyDescent="0.2">
      <c r="A14" s="11" t="str">
        <f>DST!B14</f>
        <v>Šindlerová Dominika</v>
      </c>
      <c r="B14" s="12" t="str">
        <f>DST!C14</f>
        <v>ZŠ M. Švabinského</v>
      </c>
      <c r="C14" s="1">
        <v>3.4</v>
      </c>
      <c r="D14" s="13">
        <f>_xlfn.RANK.AVG(C14,C2:C26)</f>
        <v>8.5</v>
      </c>
    </row>
    <row r="15" spans="1:4" x14ac:dyDescent="0.2">
      <c r="A15" s="11" t="str">
        <f>DST!B15</f>
        <v>Kompušová Karolína</v>
      </c>
      <c r="B15" s="12" t="str">
        <f>DST!C15</f>
        <v>ZŠ M. Švabinského</v>
      </c>
      <c r="C15" s="1">
        <v>3.32</v>
      </c>
      <c r="D15" s="13">
        <f>_xlfn.RANK.AVG(C15,C2:C26)</f>
        <v>12</v>
      </c>
    </row>
    <row r="16" spans="1:4" x14ac:dyDescent="0.2">
      <c r="A16" s="11" t="str">
        <f>DST!B16</f>
        <v>Poláková Daniela</v>
      </c>
      <c r="B16" s="12" t="str">
        <f>DST!C16</f>
        <v>ZŠ Bílá Cesta</v>
      </c>
      <c r="C16" s="1">
        <v>3.57</v>
      </c>
      <c r="D16" s="13">
        <f>_xlfn.RANK.AVG(C16,C2:C26)</f>
        <v>3.5</v>
      </c>
    </row>
    <row r="17" spans="1:4" x14ac:dyDescent="0.2">
      <c r="A17" s="11" t="str">
        <f>DST!B17</f>
        <v>Karpišová Anna</v>
      </c>
      <c r="B17" s="12" t="str">
        <f>DST!C17</f>
        <v>ZŠ Bílá Cesta</v>
      </c>
      <c r="C17" s="1">
        <v>2.75</v>
      </c>
      <c r="D17" s="13">
        <f>_xlfn.RANK.AVG(C17,C2:C26)</f>
        <v>16</v>
      </c>
    </row>
  </sheetData>
  <sheetProtection selectLockedCells="1" selectUnlockedCells="1"/>
  <pageMargins left="0.7" right="0.7" top="0.78740157499999996" bottom="0.78740157499999996" header="0.3" footer="0.3"/>
  <pageSetup paperSize="9" orientation="landscape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H17"/>
  <sheetViews>
    <sheetView workbookViewId="0">
      <selection activeCell="A32" sqref="A32"/>
    </sheetView>
  </sheetViews>
  <sheetFormatPr defaultRowHeight="12.75" x14ac:dyDescent="0.2"/>
  <cols>
    <col min="1" max="1" width="31.28515625" customWidth="1"/>
    <col min="2" max="2" width="30.42578125" customWidth="1"/>
    <col min="3" max="3" width="9.140625" style="19"/>
    <col min="4" max="4" width="18.7109375" bestFit="1" customWidth="1"/>
  </cols>
  <sheetData>
    <row r="1" spans="1:8" x14ac:dyDescent="0.2">
      <c r="A1" s="14" t="s">
        <v>0</v>
      </c>
      <c r="B1" s="14" t="s">
        <v>5</v>
      </c>
      <c r="C1" s="17" t="s">
        <v>6</v>
      </c>
      <c r="D1" s="14" t="s">
        <v>7</v>
      </c>
    </row>
    <row r="2" spans="1:8" x14ac:dyDescent="0.2">
      <c r="A2" s="11" t="str">
        <f>DST!B2</f>
        <v>Reiserová Kateřina</v>
      </c>
      <c r="B2" s="12" t="str">
        <f>DST!C2</f>
        <v>ZŠ Za Chlumem</v>
      </c>
      <c r="C2" s="18">
        <v>8.5</v>
      </c>
      <c r="D2" s="13">
        <f>_xlfn.RANK.AVG(C2,C2:C24,1)</f>
        <v>14</v>
      </c>
    </row>
    <row r="3" spans="1:8" x14ac:dyDescent="0.2">
      <c r="A3" s="11" t="str">
        <f>DST!B3</f>
        <v>Košťáková Sára</v>
      </c>
      <c r="B3" s="12" t="str">
        <f>DST!C3</f>
        <v>ZŠ Za Chlumem</v>
      </c>
      <c r="C3" s="18">
        <v>8</v>
      </c>
      <c r="D3" s="13">
        <f>_xlfn.RANK.AVG(C3,C2:C24,1)</f>
        <v>5.5</v>
      </c>
    </row>
    <row r="4" spans="1:8" x14ac:dyDescent="0.2">
      <c r="A4" s="11" t="str">
        <f>DST!B4</f>
        <v>Motejlová Kristýna</v>
      </c>
      <c r="B4" s="12" t="str">
        <f>DST!C4</f>
        <v>ZŠ Aléská</v>
      </c>
      <c r="C4" s="18">
        <v>8.1</v>
      </c>
      <c r="D4" s="13">
        <f>_xlfn.RANK.AVG(C4,C2:C24,1)</f>
        <v>9</v>
      </c>
    </row>
    <row r="5" spans="1:8" x14ac:dyDescent="0.2">
      <c r="A5" s="11" t="str">
        <f>DST!B5</f>
        <v>Procházková Tereza</v>
      </c>
      <c r="B5" s="12" t="str">
        <f>DST!C5</f>
        <v>ZŠ Aléská</v>
      </c>
      <c r="C5" s="18">
        <v>8</v>
      </c>
      <c r="D5" s="13">
        <f>_xlfn.RANK.AVG(C5,C2:C24,1)</f>
        <v>5.5</v>
      </c>
    </row>
    <row r="6" spans="1:8" x14ac:dyDescent="0.2">
      <c r="A6" s="11" t="str">
        <f>DST!B6</f>
        <v>Magnová Eliška</v>
      </c>
      <c r="B6" s="12" t="str">
        <f>DST!C6</f>
        <v>ZŠ U Nových Lázní</v>
      </c>
      <c r="C6" s="18">
        <v>7.9</v>
      </c>
      <c r="D6" s="13">
        <f>_xlfn.RANK.AVG(C6,C2:C24,1)</f>
        <v>2.5</v>
      </c>
    </row>
    <row r="7" spans="1:8" x14ac:dyDescent="0.2">
      <c r="A7" s="11" t="str">
        <f>DST!B7</f>
        <v>Flegrová Hana</v>
      </c>
      <c r="B7" s="12" t="str">
        <f>DST!C7</f>
        <v>ZŠ U Nových Lázní</v>
      </c>
      <c r="C7" s="18">
        <v>7.9</v>
      </c>
      <c r="D7" s="13">
        <f>_xlfn.RANK.AVG(C7,C2:C24,1)</f>
        <v>2.5</v>
      </c>
    </row>
    <row r="8" spans="1:8" x14ac:dyDescent="0.2">
      <c r="A8" s="11" t="str">
        <f>DST!B8</f>
        <v>Francouzová Eliška</v>
      </c>
      <c r="B8" s="12" t="str">
        <f>DST!C8</f>
        <v>ZŠ Lidická</v>
      </c>
      <c r="C8" s="18">
        <v>8.4</v>
      </c>
      <c r="D8" s="13">
        <f>_xlfn.RANK.AVG(C8,C2:C24,1)</f>
        <v>13</v>
      </c>
      <c r="H8" t="s">
        <v>10</v>
      </c>
    </row>
    <row r="9" spans="1:8" x14ac:dyDescent="0.2">
      <c r="A9" s="11" t="str">
        <f>DST!B9</f>
        <v>Nováková Bráa</v>
      </c>
      <c r="B9" s="12" t="str">
        <f>DST!C9</f>
        <v>ZŠ Lidická</v>
      </c>
      <c r="C9" s="18">
        <v>8.1</v>
      </c>
      <c r="D9" s="13">
        <f>_xlfn.RANK.AVG(C9,C2:C24,1)</f>
        <v>9</v>
      </c>
    </row>
    <row r="10" spans="1:8" x14ac:dyDescent="0.2">
      <c r="A10" s="11" t="str">
        <f>DST!B10</f>
        <v>Vydrová Božena</v>
      </c>
      <c r="B10" s="12" t="str">
        <f>DST!C10</f>
        <v>ZŠ Čestmíra Císaře</v>
      </c>
      <c r="C10" s="18">
        <v>8</v>
      </c>
      <c r="D10" s="13">
        <f>_xlfn.RANK.AVG(C10,C2:C24,1)</f>
        <v>5.5</v>
      </c>
    </row>
    <row r="11" spans="1:8" x14ac:dyDescent="0.2">
      <c r="A11" s="11" t="str">
        <f>DST!B11</f>
        <v>Matoušková Hang</v>
      </c>
      <c r="B11" s="12" t="str">
        <f>DST!C11</f>
        <v>ZŠ Čestmíra Císaře</v>
      </c>
      <c r="C11" s="18">
        <v>9.3000000000000007</v>
      </c>
      <c r="D11" s="13">
        <f>_xlfn.RANK.AVG(C11,C2:C24,1)</f>
        <v>16</v>
      </c>
    </row>
    <row r="12" spans="1:8" x14ac:dyDescent="0.2">
      <c r="A12" s="11" t="str">
        <f>DST!B12</f>
        <v>Janoušková Tereza</v>
      </c>
      <c r="B12" s="12" t="str">
        <f>DST!C12</f>
        <v>ZŠ Na Stínadlech</v>
      </c>
      <c r="C12" s="18">
        <v>8</v>
      </c>
      <c r="D12" s="13">
        <f>_xlfn.RANK.AVG(C12,C2:C24,1)</f>
        <v>5.5</v>
      </c>
    </row>
    <row r="13" spans="1:8" x14ac:dyDescent="0.2">
      <c r="A13" s="11" t="str">
        <f>DST!B13</f>
        <v>Plačková Lucie</v>
      </c>
      <c r="B13" s="12" t="str">
        <f>DST!C13</f>
        <v>ZŠ Na Stínadlech</v>
      </c>
      <c r="C13" s="18">
        <v>8.3000000000000007</v>
      </c>
      <c r="D13" s="13">
        <f>_xlfn.RANK.AVG(C13,C2:C24,1)</f>
        <v>11.5</v>
      </c>
    </row>
    <row r="14" spans="1:8" x14ac:dyDescent="0.2">
      <c r="A14" s="11" t="str">
        <f>DST!B14</f>
        <v>Šindlerová Dominika</v>
      </c>
      <c r="B14" s="12" t="str">
        <f>DST!C14</f>
        <v>ZŠ M. Švabinského</v>
      </c>
      <c r="C14" s="18">
        <v>8.1</v>
      </c>
      <c r="D14" s="13">
        <f>_xlfn.RANK.AVG(C14,C2:C24,1)</f>
        <v>9</v>
      </c>
    </row>
    <row r="15" spans="1:8" x14ac:dyDescent="0.2">
      <c r="A15" s="11" t="str">
        <f>DST!B15</f>
        <v>Kompušová Karolína</v>
      </c>
      <c r="B15" s="12" t="str">
        <f>DST!C15</f>
        <v>ZŠ M. Švabinského</v>
      </c>
      <c r="C15" s="18">
        <v>8.6999999999999993</v>
      </c>
      <c r="D15" s="13">
        <f>_xlfn.RANK.AVG(C15,C2:C24,1)</f>
        <v>15</v>
      </c>
    </row>
    <row r="16" spans="1:8" x14ac:dyDescent="0.2">
      <c r="A16" s="11" t="str">
        <f>DST!B16</f>
        <v>Poláková Daniela</v>
      </c>
      <c r="B16" s="12" t="str">
        <f>DST!C16</f>
        <v>ZŠ Bílá Cesta</v>
      </c>
      <c r="C16" s="18">
        <v>7.8</v>
      </c>
      <c r="D16" s="13">
        <f>_xlfn.RANK.AVG(C16,C2:C24,1)</f>
        <v>1</v>
      </c>
    </row>
    <row r="17" spans="1:4" x14ac:dyDescent="0.2">
      <c r="A17" s="11" t="str">
        <f>DST!B17</f>
        <v>Karpišová Anna</v>
      </c>
      <c r="B17" s="12" t="str">
        <f>DST!C17</f>
        <v>ZŠ Bílá Cesta</v>
      </c>
      <c r="C17" s="18">
        <v>8.3000000000000007</v>
      </c>
      <c r="D17" s="13">
        <f>_xlfn.RANK.AVG(C17,C2:C24,1)</f>
        <v>11.5</v>
      </c>
    </row>
  </sheetData>
  <sheetProtection selectLockedCells="1" selectUnlockedCells="1"/>
  <pageMargins left="0.7" right="0.7" top="0.78740157499999996" bottom="0.78740157499999996" header="0.3" footer="0.3"/>
  <pageSetup paperSize="9" orientation="landscape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D17"/>
  <sheetViews>
    <sheetView workbookViewId="0">
      <selection activeCell="C29" sqref="C29"/>
    </sheetView>
  </sheetViews>
  <sheetFormatPr defaultRowHeight="12.75" x14ac:dyDescent="0.2"/>
  <cols>
    <col min="1" max="1" width="27.140625" customWidth="1"/>
    <col min="2" max="2" width="32.140625" customWidth="1"/>
    <col min="3" max="3" width="9.140625" style="22"/>
    <col min="4" max="4" width="18.7109375" bestFit="1" customWidth="1"/>
  </cols>
  <sheetData>
    <row r="1" spans="1:4" x14ac:dyDescent="0.2">
      <c r="A1" s="14" t="s">
        <v>0</v>
      </c>
      <c r="B1" s="14" t="s">
        <v>5</v>
      </c>
      <c r="C1" s="20" t="s">
        <v>6</v>
      </c>
      <c r="D1" s="14" t="s">
        <v>7</v>
      </c>
    </row>
    <row r="2" spans="1:4" x14ac:dyDescent="0.2">
      <c r="A2" s="11" t="str">
        <f>DST!B2</f>
        <v>Reiserová Kateřina</v>
      </c>
      <c r="B2" s="12" t="str">
        <f>DST!C2</f>
        <v>ZŠ Za Chlumem</v>
      </c>
      <c r="C2" s="21">
        <v>28.51</v>
      </c>
      <c r="D2" s="13">
        <f>_xlfn.RANK.AVG(C2,C2:C26)</f>
        <v>2</v>
      </c>
    </row>
    <row r="3" spans="1:4" x14ac:dyDescent="0.2">
      <c r="A3" s="11" t="str">
        <f>DST!B3</f>
        <v>Košťáková Sára</v>
      </c>
      <c r="B3" s="12" t="str">
        <f>DST!C3</f>
        <v>ZŠ Za Chlumem</v>
      </c>
      <c r="C3" s="21">
        <v>23.89</v>
      </c>
      <c r="D3" s="13">
        <f>_xlfn.RANK.AVG(C3,C2:C26)</f>
        <v>7</v>
      </c>
    </row>
    <row r="4" spans="1:4" x14ac:dyDescent="0.2">
      <c r="A4" s="11" t="str">
        <f>DST!B4</f>
        <v>Motejlová Kristýna</v>
      </c>
      <c r="B4" s="12" t="str">
        <f>DST!C4</f>
        <v>ZŠ Aléská</v>
      </c>
      <c r="C4" s="21">
        <v>23.13</v>
      </c>
      <c r="D4" s="13">
        <f>_xlfn.RANK.AVG(C4,C2:C26)</f>
        <v>9.5</v>
      </c>
    </row>
    <row r="5" spans="1:4" x14ac:dyDescent="0.2">
      <c r="A5" s="11" t="str">
        <f>DST!B5</f>
        <v>Procházková Tereza</v>
      </c>
      <c r="B5" s="12" t="str">
        <f>DST!C5</f>
        <v>ZŠ Aléská</v>
      </c>
      <c r="C5" s="21">
        <v>19.809999999999999</v>
      </c>
      <c r="D5" s="13">
        <f>_xlfn.RANK.AVG(C5,C2:C26)</f>
        <v>13</v>
      </c>
    </row>
    <row r="6" spans="1:4" x14ac:dyDescent="0.2">
      <c r="A6" s="11" t="str">
        <f>DST!B6</f>
        <v>Magnová Eliška</v>
      </c>
      <c r="B6" s="12" t="str">
        <f>DST!C6</f>
        <v>ZŠ U Nových Lázní</v>
      </c>
      <c r="C6" s="21">
        <v>22.44</v>
      </c>
      <c r="D6" s="13">
        <f>_xlfn.RANK.AVG(C6,C2:C26)</f>
        <v>11</v>
      </c>
    </row>
    <row r="7" spans="1:4" x14ac:dyDescent="0.2">
      <c r="A7" s="11" t="str">
        <f>DST!B7</f>
        <v>Flegrová Hana</v>
      </c>
      <c r="B7" s="12" t="str">
        <f>DST!C7</f>
        <v>ZŠ U Nových Lázní</v>
      </c>
      <c r="C7" s="21">
        <v>23.13</v>
      </c>
      <c r="D7" s="13">
        <f>_xlfn.RANK.AVG(C7,C2:C26)</f>
        <v>9.5</v>
      </c>
    </row>
    <row r="8" spans="1:4" x14ac:dyDescent="0.2">
      <c r="A8" s="11" t="str">
        <f>DST!B8</f>
        <v>Francouzová Eliška</v>
      </c>
      <c r="B8" s="12" t="str">
        <f>DST!C8</f>
        <v>ZŠ Lidická</v>
      </c>
      <c r="C8" s="21">
        <v>18.8</v>
      </c>
      <c r="D8" s="13">
        <f>_xlfn.RANK.AVG(C8,C2:C26)</f>
        <v>14</v>
      </c>
    </row>
    <row r="9" spans="1:4" x14ac:dyDescent="0.2">
      <c r="A9" s="11" t="str">
        <f>DST!B9</f>
        <v>Nováková Bráa</v>
      </c>
      <c r="B9" s="12" t="str">
        <f>DST!C9</f>
        <v>ZŠ Lidická</v>
      </c>
      <c r="C9" s="21">
        <v>20.74</v>
      </c>
      <c r="D9" s="13">
        <f>_xlfn.RANK.AVG(C9,C2:C26)</f>
        <v>12</v>
      </c>
    </row>
    <row r="10" spans="1:4" x14ac:dyDescent="0.2">
      <c r="A10" s="11" t="str">
        <f>DST!B10</f>
        <v>Vydrová Božena</v>
      </c>
      <c r="B10" s="12" t="str">
        <f>DST!C10</f>
        <v>ZŠ Čestmíra Císaře</v>
      </c>
      <c r="C10" s="21">
        <v>32.67</v>
      </c>
      <c r="D10" s="13">
        <f>_xlfn.RANK.AVG(C10,C2:C26)</f>
        <v>1</v>
      </c>
    </row>
    <row r="11" spans="1:4" x14ac:dyDescent="0.2">
      <c r="A11" s="11" t="str">
        <f>DST!B11</f>
        <v>Matoušková Hang</v>
      </c>
      <c r="B11" s="12" t="str">
        <f>DST!C11</f>
        <v>ZŠ Čestmíra Císaře</v>
      </c>
      <c r="C11" s="21">
        <v>26.25</v>
      </c>
      <c r="D11" s="13">
        <f>_xlfn.RANK.AVG(C11,C2:C26)</f>
        <v>4</v>
      </c>
    </row>
    <row r="12" spans="1:4" x14ac:dyDescent="0.2">
      <c r="A12" s="11" t="str">
        <f>DST!B12</f>
        <v>Janoušková Tereza</v>
      </c>
      <c r="B12" s="12" t="str">
        <f>DST!C12</f>
        <v>ZŠ Na Stínadlech</v>
      </c>
      <c r="C12" s="21">
        <v>24.72</v>
      </c>
      <c r="D12" s="13">
        <f>_xlfn.RANK.AVG(C12,C2:C26)</f>
        <v>5</v>
      </c>
    </row>
    <row r="13" spans="1:4" x14ac:dyDescent="0.2">
      <c r="A13" s="11" t="str">
        <f>DST!B13</f>
        <v>Plačková Lucie</v>
      </c>
      <c r="B13" s="12" t="str">
        <f>DST!C13</f>
        <v>ZŠ Na Stínadlech</v>
      </c>
      <c r="C13" s="21">
        <v>13.94</v>
      </c>
      <c r="D13" s="13">
        <f>_xlfn.RANK.AVG(C13,C2:C26)</f>
        <v>16</v>
      </c>
    </row>
    <row r="14" spans="1:4" x14ac:dyDescent="0.2">
      <c r="A14" s="11" t="str">
        <f>DST!B14</f>
        <v>Šindlerová Dominika</v>
      </c>
      <c r="B14" s="12" t="str">
        <f>DST!C14</f>
        <v>ZŠ M. Švabinského</v>
      </c>
      <c r="C14" s="21">
        <v>23.44</v>
      </c>
      <c r="D14" s="13">
        <f>_xlfn.RANK.AVG(C14,C2:C26)</f>
        <v>8</v>
      </c>
    </row>
    <row r="15" spans="1:4" x14ac:dyDescent="0.2">
      <c r="A15" s="11" t="str">
        <f>DST!B15</f>
        <v>Kompušová Karolína</v>
      </c>
      <c r="B15" s="12" t="str">
        <f>DST!C15</f>
        <v>ZŠ M. Švabinského</v>
      </c>
      <c r="C15" s="21">
        <v>18.52</v>
      </c>
      <c r="D15" s="13">
        <f>_xlfn.RANK.AVG(C15,C2:C26)</f>
        <v>15</v>
      </c>
    </row>
    <row r="16" spans="1:4" x14ac:dyDescent="0.2">
      <c r="A16" s="11" t="str">
        <f>DST!B16</f>
        <v>Poláková Daniela</v>
      </c>
      <c r="B16" s="12" t="str">
        <f>DST!C16</f>
        <v>ZŠ Bílá Cesta</v>
      </c>
      <c r="C16" s="21">
        <v>24.4</v>
      </c>
      <c r="D16" s="13">
        <f>_xlfn.RANK.AVG(C16,C2:C26)</f>
        <v>6</v>
      </c>
    </row>
    <row r="17" spans="1:4" x14ac:dyDescent="0.2">
      <c r="A17" s="11" t="str">
        <f>DST!B17</f>
        <v>Karpišová Anna</v>
      </c>
      <c r="B17" s="12" t="str">
        <f>DST!C17</f>
        <v>ZŠ Bílá Cesta</v>
      </c>
      <c r="C17" s="21">
        <v>27.34</v>
      </c>
      <c r="D17" s="13">
        <f>_xlfn.RANK.AVG(C17,C2:C26)</f>
        <v>3</v>
      </c>
    </row>
  </sheetData>
  <sheetProtection selectLockedCells="1" selectUnlockedCells="1"/>
  <pageMargins left="0.7" right="0.7" top="0.78740157499999996" bottom="0.78740157499999996" header="0.3" footer="0.3"/>
  <pageSetup paperSize="9" orientation="landscape" horizontalDpi="0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tabSelected="1" workbookViewId="0">
      <selection activeCell="D6" sqref="D6"/>
    </sheetView>
  </sheetViews>
  <sheetFormatPr defaultRowHeight="12.75" x14ac:dyDescent="0.2"/>
  <cols>
    <col min="2" max="2" width="18.7109375" customWidth="1"/>
    <col min="3" max="3" width="23.28515625" customWidth="1"/>
    <col min="9" max="9" width="17.42578125" customWidth="1"/>
  </cols>
  <sheetData>
    <row r="1" spans="1:9" x14ac:dyDescent="0.2">
      <c r="A1" s="8"/>
      <c r="B1" s="9" t="s">
        <v>0</v>
      </c>
      <c r="C1" s="9" t="s">
        <v>8</v>
      </c>
      <c r="D1" s="9" t="s">
        <v>1</v>
      </c>
      <c r="E1" s="9" t="s">
        <v>2</v>
      </c>
      <c r="F1" s="9" t="s">
        <v>3</v>
      </c>
      <c r="G1" s="9" t="s">
        <v>4</v>
      </c>
      <c r="H1" s="9" t="s">
        <v>18</v>
      </c>
      <c r="I1" s="9" t="s">
        <v>90</v>
      </c>
    </row>
    <row r="2" spans="1:9" x14ac:dyDescent="0.2">
      <c r="A2" s="8">
        <v>1</v>
      </c>
      <c r="B2" s="10" t="s">
        <v>22</v>
      </c>
      <c r="C2" s="10" t="str">
        <f>HST!C2</f>
        <v>ZŠ Za Chlumem</v>
      </c>
      <c r="D2" s="1">
        <f>míčekDML!D2</f>
        <v>11</v>
      </c>
      <c r="E2" s="1">
        <f>dálkaDML!D2</f>
        <v>4</v>
      </c>
      <c r="F2" s="1">
        <f>'60mDML'!D2</f>
        <v>4</v>
      </c>
      <c r="G2" s="1">
        <f>SUM(D2:F2)</f>
        <v>19</v>
      </c>
      <c r="H2" s="1">
        <f>G2</f>
        <v>19</v>
      </c>
      <c r="I2" s="1">
        <f>_xlfn.RANK.AVG(H2,H2:H17,1)</f>
        <v>5</v>
      </c>
    </row>
    <row r="3" spans="1:9" x14ac:dyDescent="0.2">
      <c r="A3" s="8">
        <v>2</v>
      </c>
      <c r="B3" s="10" t="s">
        <v>88</v>
      </c>
      <c r="C3" s="10" t="str">
        <f>HST!C3</f>
        <v>ZŠ Za Chlumem</v>
      </c>
      <c r="D3" s="1">
        <f>míčekDML!D3</f>
        <v>3</v>
      </c>
      <c r="E3" s="1">
        <f>dálkaDML!D3</f>
        <v>9</v>
      </c>
      <c r="F3" s="1">
        <f>'60mDML'!D3</f>
        <v>14</v>
      </c>
      <c r="G3" s="1">
        <f t="shared" ref="G3:G17" si="0">SUM(D3:F3)</f>
        <v>26</v>
      </c>
      <c r="H3" s="1">
        <f t="shared" ref="H3:H17" si="1">G3</f>
        <v>26</v>
      </c>
      <c r="I3" s="1">
        <f>_xlfn.RANK.AVG(H3,H2:H17,1)</f>
        <v>7.5</v>
      </c>
    </row>
    <row r="4" spans="1:9" x14ac:dyDescent="0.2">
      <c r="A4" s="8">
        <v>3</v>
      </c>
      <c r="B4" s="10" t="s">
        <v>89</v>
      </c>
      <c r="C4" s="10" t="str">
        <f>HST!C4</f>
        <v>ZŠ Aléská</v>
      </c>
      <c r="D4" s="1">
        <f>míčekDML!D4</f>
        <v>8</v>
      </c>
      <c r="E4" s="1">
        <f>dálkaDML!D4</f>
        <v>7</v>
      </c>
      <c r="F4" s="1">
        <f>'60mDML'!D4</f>
        <v>9</v>
      </c>
      <c r="G4" s="1">
        <f t="shared" si="0"/>
        <v>24</v>
      </c>
      <c r="H4" s="1">
        <f t="shared" si="1"/>
        <v>24</v>
      </c>
      <c r="I4" s="1">
        <f>_xlfn.RANK.AVG(H4,H2:H17,1)</f>
        <v>6</v>
      </c>
    </row>
    <row r="5" spans="1:9" x14ac:dyDescent="0.2">
      <c r="A5" s="8">
        <v>4</v>
      </c>
      <c r="B5" s="10" t="s">
        <v>31</v>
      </c>
      <c r="C5" s="10" t="str">
        <f>HST!C5</f>
        <v>ZŠ Aléská</v>
      </c>
      <c r="D5" s="1">
        <f>míčekDML!D5</f>
        <v>14</v>
      </c>
      <c r="E5" s="1">
        <f>dálkaDML!D5</f>
        <v>10</v>
      </c>
      <c r="F5" s="1">
        <f>'60mDML'!D5</f>
        <v>13</v>
      </c>
      <c r="G5" s="1">
        <f t="shared" si="0"/>
        <v>37</v>
      </c>
      <c r="H5" s="1">
        <f t="shared" si="1"/>
        <v>37</v>
      </c>
      <c r="I5" s="1">
        <f>_xlfn.RANK.AVG(H5,H2:H17,1)</f>
        <v>14.5</v>
      </c>
    </row>
    <row r="6" spans="1:9" x14ac:dyDescent="0.2">
      <c r="A6" s="8">
        <v>5</v>
      </c>
      <c r="B6" s="10" t="s">
        <v>39</v>
      </c>
      <c r="C6" s="10" t="str">
        <f>HST!C6</f>
        <v>ZŠ U Nových Lázní</v>
      </c>
      <c r="D6" s="1">
        <f>míčekDML!D6</f>
        <v>10</v>
      </c>
      <c r="E6" s="1">
        <f>dálkaDML!D6</f>
        <v>5.5</v>
      </c>
      <c r="F6" s="1">
        <f>'60mDML'!D6</f>
        <v>11</v>
      </c>
      <c r="G6" s="1">
        <f t="shared" si="0"/>
        <v>26.5</v>
      </c>
      <c r="H6" s="1">
        <f t="shared" si="1"/>
        <v>26.5</v>
      </c>
      <c r="I6" s="1">
        <f>_xlfn.RANK.AVG(H6,H2:H17,1)</f>
        <v>9</v>
      </c>
    </row>
    <row r="7" spans="1:9" x14ac:dyDescent="0.2">
      <c r="A7" s="8">
        <v>6</v>
      </c>
      <c r="B7" s="10" t="s">
        <v>40</v>
      </c>
      <c r="C7" s="10" t="str">
        <f>HST!C7</f>
        <v>ZŠ U Nových Lázní</v>
      </c>
      <c r="D7" s="1">
        <f>míčekDML!D7</f>
        <v>5</v>
      </c>
      <c r="E7" s="1">
        <f>dálkaDML!D7</f>
        <v>5.5</v>
      </c>
      <c r="F7" s="1">
        <f>'60mDML'!D7</f>
        <v>7</v>
      </c>
      <c r="G7" s="1">
        <f t="shared" si="0"/>
        <v>17.5</v>
      </c>
      <c r="H7" s="1">
        <f t="shared" si="1"/>
        <v>17.5</v>
      </c>
      <c r="I7" s="1">
        <f>_xlfn.RANK.AVG(H7,H2:H17,1)</f>
        <v>4</v>
      </c>
    </row>
    <row r="8" spans="1:9" x14ac:dyDescent="0.2">
      <c r="A8" s="8">
        <v>7</v>
      </c>
      <c r="B8" s="10" t="s">
        <v>77</v>
      </c>
      <c r="C8" s="10" t="str">
        <f>HST!C8</f>
        <v>ZŠ Lidická</v>
      </c>
      <c r="D8" s="1">
        <f>míčekDML!D8</f>
        <v>2</v>
      </c>
      <c r="E8" s="1">
        <f>dálkaDML!D8</f>
        <v>1</v>
      </c>
      <c r="F8" s="1">
        <f>'60mDML'!D8</f>
        <v>1</v>
      </c>
      <c r="G8" s="1">
        <f t="shared" si="0"/>
        <v>4</v>
      </c>
      <c r="H8" s="1">
        <f t="shared" si="1"/>
        <v>4</v>
      </c>
      <c r="I8" s="1">
        <f>_xlfn.RANK.AVG(H8,H2:H17,1)</f>
        <v>1</v>
      </c>
    </row>
    <row r="9" spans="1:9" x14ac:dyDescent="0.2">
      <c r="A9" s="8">
        <v>8</v>
      </c>
      <c r="B9" s="10" t="s">
        <v>78</v>
      </c>
      <c r="C9" s="10" t="str">
        <f>HST!C9</f>
        <v>ZŠ Lidická</v>
      </c>
      <c r="D9" s="1">
        <f>míčekDML!D9</f>
        <v>4</v>
      </c>
      <c r="E9" s="1">
        <f>dálkaDML!D9</f>
        <v>15</v>
      </c>
      <c r="F9" s="1">
        <f>'60mDML'!D9</f>
        <v>7</v>
      </c>
      <c r="G9" s="1">
        <f t="shared" si="0"/>
        <v>26</v>
      </c>
      <c r="H9" s="1">
        <f t="shared" si="1"/>
        <v>26</v>
      </c>
      <c r="I9" s="1">
        <f>_xlfn.RANK.AVG(H9,H2:H17,1)</f>
        <v>7.5</v>
      </c>
    </row>
    <row r="10" spans="1:9" x14ac:dyDescent="0.2">
      <c r="A10" s="8">
        <v>9</v>
      </c>
      <c r="B10" s="10" t="s">
        <v>45</v>
      </c>
      <c r="C10" s="10" t="str">
        <f>HST!C10</f>
        <v>ZŠ Čestmíra Císaře</v>
      </c>
      <c r="D10" s="1">
        <f>míčekDML!D10</f>
        <v>13</v>
      </c>
      <c r="E10" s="1">
        <f>dálkaDML!D10</f>
        <v>12</v>
      </c>
      <c r="F10" s="1">
        <f>'60mDML'!D10</f>
        <v>2</v>
      </c>
      <c r="G10" s="1">
        <f t="shared" si="0"/>
        <v>27</v>
      </c>
      <c r="H10" s="1">
        <f t="shared" si="1"/>
        <v>27</v>
      </c>
      <c r="I10" s="1">
        <f>_xlfn.RANK.AVG(H10,H2:H17,1)</f>
        <v>10.5</v>
      </c>
    </row>
    <row r="11" spans="1:9" x14ac:dyDescent="0.2">
      <c r="A11" s="8">
        <v>10</v>
      </c>
      <c r="B11" s="10" t="s">
        <v>46</v>
      </c>
      <c r="C11" s="10" t="str">
        <f>HST!C11</f>
        <v>ZŠ Čestmíra Císaře</v>
      </c>
      <c r="D11" s="1">
        <f>míčekDML!D11</f>
        <v>16</v>
      </c>
      <c r="E11" s="1">
        <f>dálkaDML!D11</f>
        <v>16</v>
      </c>
      <c r="F11" s="1">
        <f>'60mDML'!D11</f>
        <v>16</v>
      </c>
      <c r="G11" s="1">
        <f t="shared" si="0"/>
        <v>48</v>
      </c>
      <c r="H11" s="1">
        <f t="shared" si="1"/>
        <v>48</v>
      </c>
      <c r="I11" s="1">
        <f>_xlfn.RANK.AVG(H11,H2:H17,1)</f>
        <v>16</v>
      </c>
    </row>
    <row r="12" spans="1:9" x14ac:dyDescent="0.2">
      <c r="A12" s="8">
        <v>11</v>
      </c>
      <c r="B12" s="10" t="s">
        <v>83</v>
      </c>
      <c r="C12" s="10" t="str">
        <f>HST!C12</f>
        <v>ZŠ Na Stínadlech</v>
      </c>
      <c r="D12" s="1">
        <f>míčekDML!D12</f>
        <v>1</v>
      </c>
      <c r="E12" s="1">
        <f>dálkaDML!D12</f>
        <v>3</v>
      </c>
      <c r="F12" s="1">
        <f>'60mDML'!D12</f>
        <v>4</v>
      </c>
      <c r="G12" s="1">
        <f t="shared" si="0"/>
        <v>8</v>
      </c>
      <c r="H12" s="1">
        <f t="shared" si="1"/>
        <v>8</v>
      </c>
      <c r="I12" s="1">
        <f>_xlfn.RANK.AVG(H12,H2:H17,1)</f>
        <v>2</v>
      </c>
    </row>
    <row r="13" spans="1:9" x14ac:dyDescent="0.2">
      <c r="A13" s="8">
        <v>12</v>
      </c>
      <c r="B13" s="10" t="s">
        <v>52</v>
      </c>
      <c r="C13" s="10" t="str">
        <f>HST!C13</f>
        <v>ZŠ Na Stínadlech</v>
      </c>
      <c r="D13" s="1">
        <f>míčekDML!D13</f>
        <v>12</v>
      </c>
      <c r="E13" s="1">
        <f>dálkaDML!D13</f>
        <v>8</v>
      </c>
      <c r="F13" s="1">
        <f>'60mDML'!D13</f>
        <v>7</v>
      </c>
      <c r="G13" s="1">
        <f t="shared" si="0"/>
        <v>27</v>
      </c>
      <c r="H13" s="1">
        <f t="shared" si="1"/>
        <v>27</v>
      </c>
      <c r="I13" s="1">
        <f>_xlfn.RANK.AVG(H13,H2:H17,1)</f>
        <v>10.5</v>
      </c>
    </row>
    <row r="14" spans="1:9" x14ac:dyDescent="0.2">
      <c r="A14" s="8">
        <v>13</v>
      </c>
      <c r="B14" s="10" t="s">
        <v>79</v>
      </c>
      <c r="C14" s="10" t="str">
        <f>HST!C14</f>
        <v>ZŠ M. Švabinského</v>
      </c>
      <c r="D14" s="1">
        <f>míčekDML!D14</f>
        <v>9</v>
      </c>
      <c r="E14" s="1">
        <f>dálkaDML!D14</f>
        <v>13</v>
      </c>
      <c r="F14" s="1">
        <f>'60mDML'!D14</f>
        <v>11</v>
      </c>
      <c r="G14" s="1">
        <f t="shared" si="0"/>
        <v>33</v>
      </c>
      <c r="H14" s="1">
        <f t="shared" si="1"/>
        <v>33</v>
      </c>
      <c r="I14" s="1">
        <f>_xlfn.RANK.AVG(H14,H2:H17,1)</f>
        <v>12</v>
      </c>
    </row>
    <row r="15" spans="1:9" x14ac:dyDescent="0.2">
      <c r="A15" s="8">
        <v>14</v>
      </c>
      <c r="B15" s="10" t="s">
        <v>80</v>
      </c>
      <c r="C15" s="10" t="str">
        <f>HST!C15</f>
        <v>ZŠ M. Švabinského</v>
      </c>
      <c r="D15" s="1">
        <f>míčekDML!D15</f>
        <v>7</v>
      </c>
      <c r="E15" s="1">
        <f>dálkaDML!D15</f>
        <v>14</v>
      </c>
      <c r="F15" s="1">
        <f>'60mDML'!D15</f>
        <v>15</v>
      </c>
      <c r="G15" s="1">
        <f t="shared" si="0"/>
        <v>36</v>
      </c>
      <c r="H15" s="1">
        <f t="shared" si="1"/>
        <v>36</v>
      </c>
      <c r="I15" s="1">
        <f>_xlfn.RANK.AVG(H15,H2:H17,1)</f>
        <v>13</v>
      </c>
    </row>
    <row r="16" spans="1:9" x14ac:dyDescent="0.2">
      <c r="A16" s="8">
        <v>15</v>
      </c>
      <c r="B16" s="10" t="s">
        <v>81</v>
      </c>
      <c r="C16" s="10" t="str">
        <f>HST!C16</f>
        <v>ZŠ Bílá Cesta</v>
      </c>
      <c r="D16" s="1">
        <f>míčekDML!D16</f>
        <v>15</v>
      </c>
      <c r="E16" s="1">
        <f>dálkaDML!D16</f>
        <v>11</v>
      </c>
      <c r="F16" s="1">
        <f>'60mDML'!D16</f>
        <v>11</v>
      </c>
      <c r="G16" s="1">
        <f t="shared" si="0"/>
        <v>37</v>
      </c>
      <c r="H16" s="1">
        <f t="shared" si="1"/>
        <v>37</v>
      </c>
      <c r="I16" s="1">
        <f>_xlfn.RANK.AVG(H16,H2:H17,1)</f>
        <v>14.5</v>
      </c>
    </row>
    <row r="17" spans="1:9" x14ac:dyDescent="0.2">
      <c r="A17" s="8">
        <v>16</v>
      </c>
      <c r="B17" s="10" t="s">
        <v>82</v>
      </c>
      <c r="C17" s="10" t="str">
        <f>HST!C17</f>
        <v>ZŠ Bílá Cesta</v>
      </c>
      <c r="D17" s="1">
        <f>míčekDML!D17</f>
        <v>6</v>
      </c>
      <c r="E17" s="1">
        <f>dálkaDML!D17</f>
        <v>2</v>
      </c>
      <c r="F17" s="1">
        <f>'60mDML'!D17</f>
        <v>4</v>
      </c>
      <c r="G17" s="1">
        <f t="shared" si="0"/>
        <v>12</v>
      </c>
      <c r="H17" s="1">
        <f t="shared" si="1"/>
        <v>12</v>
      </c>
      <c r="I17" s="1">
        <f>_xlfn.RANK.AVG(H17,H2:H17,1)</f>
        <v>3</v>
      </c>
    </row>
  </sheetData>
  <sheetProtection selectLockedCells="1" selectUnlockedCells="1"/>
  <pageMargins left="0.7" right="0.7" top="0.78740157499999996" bottom="0.78740157499999996" header="0.3" footer="0.3"/>
  <pageSetup paperSize="9" orientation="landscape" horizontalDpi="0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H17"/>
  <sheetViews>
    <sheetView workbookViewId="0">
      <selection activeCell="A18" sqref="A18:XFD61"/>
    </sheetView>
  </sheetViews>
  <sheetFormatPr defaultRowHeight="12.75" x14ac:dyDescent="0.2"/>
  <cols>
    <col min="1" max="1" width="25.5703125" customWidth="1"/>
    <col min="2" max="2" width="32" customWidth="1"/>
    <col min="4" max="4" width="18.7109375" bestFit="1" customWidth="1"/>
  </cols>
  <sheetData>
    <row r="1" spans="1:8" x14ac:dyDescent="0.2">
      <c r="A1" s="14" t="s">
        <v>0</v>
      </c>
      <c r="B1" s="14" t="s">
        <v>5</v>
      </c>
      <c r="C1" s="14" t="s">
        <v>6</v>
      </c>
      <c r="D1" s="14" t="s">
        <v>7</v>
      </c>
    </row>
    <row r="2" spans="1:8" x14ac:dyDescent="0.2">
      <c r="A2" s="11" t="str">
        <f>DML!B2</f>
        <v>Padevětová Tereza</v>
      </c>
      <c r="B2" s="12" t="str">
        <f>DST!C2</f>
        <v>ZŠ Za Chlumem</v>
      </c>
      <c r="C2" s="1">
        <v>3.02</v>
      </c>
      <c r="D2" s="13">
        <f>_xlfn.RANK.AVG(C2,C2:C26)</f>
        <v>4</v>
      </c>
    </row>
    <row r="3" spans="1:8" x14ac:dyDescent="0.2">
      <c r="A3" s="11" t="str">
        <f>DML!B3</f>
        <v>Purmenská</v>
      </c>
      <c r="B3" s="12" t="str">
        <f>DST!C3</f>
        <v>ZŠ Za Chlumem</v>
      </c>
      <c r="C3" s="1">
        <v>2.88</v>
      </c>
      <c r="D3" s="13">
        <f>_xlfn.RANK.AVG(C3,C2:C26)</f>
        <v>9</v>
      </c>
    </row>
    <row r="4" spans="1:8" x14ac:dyDescent="0.2">
      <c r="A4" s="11" t="str">
        <f>DML!B4</f>
        <v>Hudáková</v>
      </c>
      <c r="B4" s="12" t="str">
        <f>DST!C4</f>
        <v>ZŠ Aléská</v>
      </c>
      <c r="C4" s="1">
        <v>2.99</v>
      </c>
      <c r="D4" s="13">
        <f>_xlfn.RANK.AVG(C4,C2:C26)</f>
        <v>7</v>
      </c>
    </row>
    <row r="5" spans="1:8" x14ac:dyDescent="0.2">
      <c r="A5" s="11" t="str">
        <f>DML!B5</f>
        <v>Hostoušová Kateřina</v>
      </c>
      <c r="B5" s="12" t="str">
        <f>DST!C5</f>
        <v>ZŠ Aléská</v>
      </c>
      <c r="C5" s="1">
        <v>2.7</v>
      </c>
      <c r="D5" s="13">
        <f>_xlfn.RANK.AVG(C5,C2:C26)</f>
        <v>10</v>
      </c>
    </row>
    <row r="6" spans="1:8" x14ac:dyDescent="0.2">
      <c r="A6" s="11" t="str">
        <f>DML!B6</f>
        <v>Slavatová Veronika</v>
      </c>
      <c r="B6" s="12" t="str">
        <f>DST!C6</f>
        <v>ZŠ U Nových Lázní</v>
      </c>
      <c r="C6" s="1">
        <v>3</v>
      </c>
      <c r="D6" s="13">
        <f>_xlfn.RANK.AVG(C6,C2:C26)</f>
        <v>5.5</v>
      </c>
    </row>
    <row r="7" spans="1:8" x14ac:dyDescent="0.2">
      <c r="A7" s="11" t="str">
        <f>DML!B7</f>
        <v>Flegrová Amálie</v>
      </c>
      <c r="B7" s="12" t="str">
        <f>DST!C7</f>
        <v>ZŠ U Nových Lázní</v>
      </c>
      <c r="C7" s="1">
        <v>3</v>
      </c>
      <c r="D7" s="13">
        <f>_xlfn.RANK.AVG(C7,C2:C26)</f>
        <v>5.5</v>
      </c>
    </row>
    <row r="8" spans="1:8" x14ac:dyDescent="0.2">
      <c r="A8" s="11" t="str">
        <f>DML!B8</f>
        <v>Sluková Simona</v>
      </c>
      <c r="B8" s="12" t="str">
        <f>DST!C8</f>
        <v>ZŠ Lidická</v>
      </c>
      <c r="C8" s="1">
        <v>3.45</v>
      </c>
      <c r="D8" s="13">
        <f>_xlfn.RANK.AVG(C8,C2:C26)</f>
        <v>1</v>
      </c>
    </row>
    <row r="9" spans="1:8" x14ac:dyDescent="0.2">
      <c r="A9" s="11" t="str">
        <f>DML!B9</f>
        <v>Bílá Vanesa</v>
      </c>
      <c r="B9" s="12" t="str">
        <f>DST!C9</f>
        <v>ZŠ Lidická</v>
      </c>
      <c r="C9" s="1">
        <v>2.25</v>
      </c>
      <c r="D9" s="13">
        <f>_xlfn.RANK.AVG(C9,C2:C26)</f>
        <v>15</v>
      </c>
    </row>
    <row r="10" spans="1:8" x14ac:dyDescent="0.2">
      <c r="A10" s="11" t="str">
        <f>DML!B10</f>
        <v>Pokorná Kateřina</v>
      </c>
      <c r="B10" s="12" t="str">
        <f>DST!C10</f>
        <v>ZŠ Čestmíra Císaře</v>
      </c>
      <c r="C10" s="1">
        <v>2.64</v>
      </c>
      <c r="D10" s="13">
        <f>_xlfn.RANK.AVG(C10,C2:C26)</f>
        <v>12</v>
      </c>
    </row>
    <row r="11" spans="1:8" x14ac:dyDescent="0.2">
      <c r="A11" s="11" t="str">
        <f>DML!B11</f>
        <v>Kováčová Barbora</v>
      </c>
      <c r="B11" s="12" t="str">
        <f>DST!C11</f>
        <v>ZŠ Čestmíra Císaře</v>
      </c>
      <c r="C11" s="1">
        <v>1.65</v>
      </c>
      <c r="D11" s="13">
        <f>_xlfn.RANK.AVG(C11,C2:C26)</f>
        <v>16</v>
      </c>
    </row>
    <row r="12" spans="1:8" x14ac:dyDescent="0.2">
      <c r="A12" s="11" t="str">
        <f>DML!B12</f>
        <v>Horáková Adéla</v>
      </c>
      <c r="B12" s="12" t="str">
        <f>DST!C12</f>
        <v>ZŠ Na Stínadlech</v>
      </c>
      <c r="C12" s="1">
        <v>3.2</v>
      </c>
      <c r="D12" s="13">
        <f>_xlfn.RANK.AVG(C12,C2:C26)</f>
        <v>3</v>
      </c>
    </row>
    <row r="13" spans="1:8" x14ac:dyDescent="0.2">
      <c r="A13" s="11" t="str">
        <f>DML!B13</f>
        <v>Klečková Rozálie</v>
      </c>
      <c r="B13" s="12" t="str">
        <f>DST!C13</f>
        <v>ZŠ Na Stínadlech</v>
      </c>
      <c r="C13" s="1">
        <v>2.9</v>
      </c>
      <c r="D13" s="13">
        <f>_xlfn.RANK.AVG(C13,C2:C26)</f>
        <v>8</v>
      </c>
      <c r="H13" t="s">
        <v>10</v>
      </c>
    </row>
    <row r="14" spans="1:8" x14ac:dyDescent="0.2">
      <c r="A14" s="11" t="str">
        <f>DML!B14</f>
        <v>Térová Sofia</v>
      </c>
      <c r="B14" s="12" t="str">
        <f>DST!C14</f>
        <v>ZŠ M. Švabinského</v>
      </c>
      <c r="C14" s="1">
        <v>2.61</v>
      </c>
      <c r="D14" s="13">
        <f>_xlfn.RANK.AVG(C14,C2:C26)</f>
        <v>13</v>
      </c>
    </row>
    <row r="15" spans="1:8" x14ac:dyDescent="0.2">
      <c r="A15" s="11" t="str">
        <f>DML!B15</f>
        <v>Zoubková Kristýna</v>
      </c>
      <c r="B15" s="12" t="str">
        <f>DST!C15</f>
        <v>ZŠ M. Švabinského</v>
      </c>
      <c r="C15" s="1">
        <v>2.4</v>
      </c>
      <c r="D15" s="13">
        <f>_xlfn.RANK.AVG(C15,C2:C26)</f>
        <v>14</v>
      </c>
    </row>
    <row r="16" spans="1:8" x14ac:dyDescent="0.2">
      <c r="A16" s="11" t="str">
        <f>DML!B16</f>
        <v>Žižková Bibiana</v>
      </c>
      <c r="B16" s="12" t="str">
        <f>DST!C16</f>
        <v>ZŠ Bílá Cesta</v>
      </c>
      <c r="C16" s="1">
        <v>2.65</v>
      </c>
      <c r="D16" s="13">
        <f>_xlfn.RANK.AVG(C16,C2:C26)</f>
        <v>11</v>
      </c>
    </row>
    <row r="17" spans="1:4" x14ac:dyDescent="0.2">
      <c r="A17" s="11" t="str">
        <f>DML!B17</f>
        <v>Kratochvílová Karolína</v>
      </c>
      <c r="B17" s="12" t="str">
        <f>DST!C17</f>
        <v>ZŠ Bílá Cesta</v>
      </c>
      <c r="C17" s="1">
        <v>3.27</v>
      </c>
      <c r="D17" s="13">
        <f>_xlfn.RANK.AVG(C17,C2:C26)</f>
        <v>2</v>
      </c>
    </row>
  </sheetData>
  <sheetProtection selectLockedCells="1" selectUnlockedCells="1"/>
  <pageMargins left="0.7" right="0.7" top="0.78740157499999996" bottom="0.78740157499999996" header="0.3" footer="0.3"/>
  <pageSetup paperSize="9" orientation="landscape" horizontalDpi="0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D17"/>
  <sheetViews>
    <sheetView topLeftCell="A18" workbookViewId="0">
      <selection activeCell="A18" sqref="A18:XFD60"/>
    </sheetView>
  </sheetViews>
  <sheetFormatPr defaultRowHeight="12.75" x14ac:dyDescent="0.2"/>
  <cols>
    <col min="1" max="1" width="21.7109375" customWidth="1"/>
    <col min="2" max="2" width="30.85546875" customWidth="1"/>
    <col min="4" max="4" width="18.7109375" bestFit="1" customWidth="1"/>
  </cols>
  <sheetData>
    <row r="1" spans="1:4" x14ac:dyDescent="0.2">
      <c r="A1" s="14" t="s">
        <v>0</v>
      </c>
      <c r="B1" s="14" t="s">
        <v>5</v>
      </c>
      <c r="C1" s="14" t="s">
        <v>6</v>
      </c>
      <c r="D1" s="14" t="s">
        <v>7</v>
      </c>
    </row>
    <row r="2" spans="1:4" x14ac:dyDescent="0.2">
      <c r="A2" s="11" t="str">
        <f>DML!B2</f>
        <v>Padevětová Tereza</v>
      </c>
      <c r="B2" s="12" t="str">
        <f>DST!C2</f>
        <v>ZŠ Za Chlumem</v>
      </c>
      <c r="C2" s="18">
        <v>8.6</v>
      </c>
      <c r="D2" s="13">
        <f>_xlfn.RANK.AVG(C2,C2:C27,1)</f>
        <v>4</v>
      </c>
    </row>
    <row r="3" spans="1:4" x14ac:dyDescent="0.2">
      <c r="A3" s="11" t="str">
        <f>DML!B3</f>
        <v>Purmenská</v>
      </c>
      <c r="B3" s="12" t="str">
        <f>DST!C3</f>
        <v>ZŠ Za Chlumem</v>
      </c>
      <c r="C3" s="18">
        <v>9.6</v>
      </c>
      <c r="D3" s="13">
        <f>_xlfn.RANK.AVG(C3,C2:C27,1)</f>
        <v>14</v>
      </c>
    </row>
    <row r="4" spans="1:4" x14ac:dyDescent="0.2">
      <c r="A4" s="11" t="str">
        <f>DML!B4</f>
        <v>Hudáková</v>
      </c>
      <c r="B4" s="12" t="str">
        <f>DST!C4</f>
        <v>ZŠ Aléská</v>
      </c>
      <c r="C4" s="18">
        <v>8.9</v>
      </c>
      <c r="D4" s="13">
        <f>_xlfn.RANK.AVG(C4,C2:C27,1)</f>
        <v>9</v>
      </c>
    </row>
    <row r="5" spans="1:4" x14ac:dyDescent="0.2">
      <c r="A5" s="11" t="str">
        <f>DML!B5</f>
        <v>Hostoušová Kateřina</v>
      </c>
      <c r="B5" s="12" t="str">
        <f>DST!C5</f>
        <v>ZŠ Aléská</v>
      </c>
      <c r="C5" s="18">
        <v>9.1</v>
      </c>
      <c r="D5" s="13">
        <f>_xlfn.RANK.AVG(C5,C2:C27,1)</f>
        <v>13</v>
      </c>
    </row>
    <row r="6" spans="1:4" x14ac:dyDescent="0.2">
      <c r="A6" s="11" t="str">
        <f>DML!B6</f>
        <v>Slavatová Veronika</v>
      </c>
      <c r="B6" s="12" t="str">
        <f>DST!C6</f>
        <v>ZŠ U Nových Lázní</v>
      </c>
      <c r="C6" s="18">
        <v>9</v>
      </c>
      <c r="D6" s="13">
        <f>_xlfn.RANK.AVG(C6,C2:C27,1)</f>
        <v>11</v>
      </c>
    </row>
    <row r="7" spans="1:4" x14ac:dyDescent="0.2">
      <c r="A7" s="11" t="str">
        <f>DML!B7</f>
        <v>Flegrová Amálie</v>
      </c>
      <c r="B7" s="12" t="str">
        <f>DST!C7</f>
        <v>ZŠ U Nových Lázní</v>
      </c>
      <c r="C7" s="18">
        <v>8.6999999999999993</v>
      </c>
      <c r="D7" s="13">
        <f>_xlfn.RANK.AVG(C7,C2:C27,1)</f>
        <v>7</v>
      </c>
    </row>
    <row r="8" spans="1:4" x14ac:dyDescent="0.2">
      <c r="A8" s="11" t="str">
        <f>DML!B8</f>
        <v>Sluková Simona</v>
      </c>
      <c r="B8" s="12" t="str">
        <f>DST!C8</f>
        <v>ZŠ Lidická</v>
      </c>
      <c r="C8" s="18">
        <v>7.9</v>
      </c>
      <c r="D8" s="13">
        <f>_xlfn.RANK.AVG(C8,C2:C27,1)</f>
        <v>1</v>
      </c>
    </row>
    <row r="9" spans="1:4" x14ac:dyDescent="0.2">
      <c r="A9" s="11" t="str">
        <f>DML!B9</f>
        <v>Bílá Vanesa</v>
      </c>
      <c r="B9" s="12" t="str">
        <f>DST!C9</f>
        <v>ZŠ Lidická</v>
      </c>
      <c r="C9" s="18">
        <v>8.6999999999999993</v>
      </c>
      <c r="D9" s="13">
        <f>_xlfn.RANK.AVG(C9,C2:C27,1)</f>
        <v>7</v>
      </c>
    </row>
    <row r="10" spans="1:4" x14ac:dyDescent="0.2">
      <c r="A10" s="11" t="str">
        <f>DML!B10</f>
        <v>Pokorná Kateřina</v>
      </c>
      <c r="B10" s="12" t="str">
        <f>DST!C10</f>
        <v>ZŠ Čestmíra Císaře</v>
      </c>
      <c r="C10" s="18">
        <v>8</v>
      </c>
      <c r="D10" s="13">
        <f>_xlfn.RANK.AVG(C10,C2:C27,1)</f>
        <v>2</v>
      </c>
    </row>
    <row r="11" spans="1:4" x14ac:dyDescent="0.2">
      <c r="A11" s="11" t="str">
        <f>DML!B11</f>
        <v>Kováčová Barbora</v>
      </c>
      <c r="B11" s="12" t="str">
        <f>DST!C11</f>
        <v>ZŠ Čestmíra Císaře</v>
      </c>
      <c r="C11" s="18">
        <v>10.3</v>
      </c>
      <c r="D11" s="13">
        <f>_xlfn.RANK.AVG(C11,C2:C27,1)</f>
        <v>16</v>
      </c>
    </row>
    <row r="12" spans="1:4" x14ac:dyDescent="0.2">
      <c r="A12" s="11" t="str">
        <f>DML!B12</f>
        <v>Horáková Adéla</v>
      </c>
      <c r="B12" s="12" t="str">
        <f>DST!C12</f>
        <v>ZŠ Na Stínadlech</v>
      </c>
      <c r="C12" s="18">
        <v>8.6</v>
      </c>
      <c r="D12" s="13">
        <f>_xlfn.RANK.AVG(C12,C2:C27,1)</f>
        <v>4</v>
      </c>
    </row>
    <row r="13" spans="1:4" x14ac:dyDescent="0.2">
      <c r="A13" s="11" t="str">
        <f>DML!B13</f>
        <v>Klečková Rozálie</v>
      </c>
      <c r="B13" s="12" t="str">
        <f>DST!C13</f>
        <v>ZŠ Na Stínadlech</v>
      </c>
      <c r="C13" s="18">
        <v>8.6999999999999993</v>
      </c>
      <c r="D13" s="13">
        <f>_xlfn.RANK.AVG(C13,C2:C27,1)</f>
        <v>7</v>
      </c>
    </row>
    <row r="14" spans="1:4" x14ac:dyDescent="0.2">
      <c r="A14" s="11" t="str">
        <f>DML!B14</f>
        <v>Térová Sofia</v>
      </c>
      <c r="B14" s="12" t="str">
        <f>DST!C14</f>
        <v>ZŠ M. Švabinského</v>
      </c>
      <c r="C14" s="18">
        <v>9</v>
      </c>
      <c r="D14" s="13">
        <f>_xlfn.RANK.AVG(C14,C2:C27,1)</f>
        <v>11</v>
      </c>
    </row>
    <row r="15" spans="1:4" x14ac:dyDescent="0.2">
      <c r="A15" s="11" t="str">
        <f>DML!B15</f>
        <v>Zoubková Kristýna</v>
      </c>
      <c r="B15" s="12" t="str">
        <f>DST!C15</f>
        <v>ZŠ M. Švabinského</v>
      </c>
      <c r="C15" s="18">
        <v>9.8000000000000007</v>
      </c>
      <c r="D15" s="13">
        <f>_xlfn.RANK.AVG(C15,C2:C27,1)</f>
        <v>15</v>
      </c>
    </row>
    <row r="16" spans="1:4" x14ac:dyDescent="0.2">
      <c r="A16" s="11" t="str">
        <f>DML!B16</f>
        <v>Žižková Bibiana</v>
      </c>
      <c r="B16" s="12" t="str">
        <f>DST!C16</f>
        <v>ZŠ Bílá Cesta</v>
      </c>
      <c r="C16" s="18">
        <v>9</v>
      </c>
      <c r="D16" s="13">
        <f>_xlfn.RANK.AVG(C16,C2:C27,1)</f>
        <v>11</v>
      </c>
    </row>
    <row r="17" spans="1:4" x14ac:dyDescent="0.2">
      <c r="A17" s="11" t="str">
        <f>DML!B17</f>
        <v>Kratochvílová Karolína</v>
      </c>
      <c r="B17" s="12" t="str">
        <f>DST!C17</f>
        <v>ZŠ Bílá Cesta</v>
      </c>
      <c r="C17" s="18">
        <v>8.6</v>
      </c>
      <c r="D17" s="13">
        <f>_xlfn.RANK.AVG(C17,C2:C27,1)</f>
        <v>4</v>
      </c>
    </row>
  </sheetData>
  <sheetProtection selectLockedCells="1" selectUnlockedCells="1"/>
  <pageMargins left="0.7" right="0.7" top="0.78740157499999996" bottom="0.78740157499999996" header="0.3" footer="0.3"/>
  <pageSetup paperSize="9" orientation="landscape" horizontalDpi="0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D17"/>
  <sheetViews>
    <sheetView topLeftCell="A18" workbookViewId="0">
      <selection activeCell="A18" sqref="A18:XFD60"/>
    </sheetView>
  </sheetViews>
  <sheetFormatPr defaultRowHeight="12.75" x14ac:dyDescent="0.2"/>
  <cols>
    <col min="1" max="1" width="20.140625" customWidth="1"/>
    <col min="2" max="2" width="24.140625" customWidth="1"/>
    <col min="3" max="3" width="9.140625" style="22"/>
    <col min="4" max="4" width="18.7109375" bestFit="1" customWidth="1"/>
  </cols>
  <sheetData>
    <row r="1" spans="1:4" x14ac:dyDescent="0.2">
      <c r="A1" s="14" t="s">
        <v>0</v>
      </c>
      <c r="B1" s="14" t="s">
        <v>5</v>
      </c>
      <c r="C1" s="20" t="s">
        <v>6</v>
      </c>
      <c r="D1" s="14" t="s">
        <v>7</v>
      </c>
    </row>
    <row r="2" spans="1:4" x14ac:dyDescent="0.2">
      <c r="A2" s="11" t="str">
        <f>DML!B2</f>
        <v>Padevětová Tereza</v>
      </c>
      <c r="B2" s="12" t="str">
        <f>DST!C2</f>
        <v>ZŠ Za Chlumem</v>
      </c>
      <c r="C2" s="25">
        <v>14.9</v>
      </c>
      <c r="D2" s="13">
        <f>_xlfn.RANK.AVG(C2,C2:C27)</f>
        <v>11</v>
      </c>
    </row>
    <row r="3" spans="1:4" x14ac:dyDescent="0.2">
      <c r="A3" s="11" t="str">
        <f>DML!B3</f>
        <v>Purmenská</v>
      </c>
      <c r="B3" s="12" t="str">
        <f>DST!C3</f>
        <v>ZŠ Za Chlumem</v>
      </c>
      <c r="C3" s="21">
        <v>21.37</v>
      </c>
      <c r="D3" s="13">
        <f>_xlfn.RANK.AVG(C3,C2:C27)</f>
        <v>3</v>
      </c>
    </row>
    <row r="4" spans="1:4" x14ac:dyDescent="0.2">
      <c r="A4" s="11" t="str">
        <f>DML!B4</f>
        <v>Hudáková</v>
      </c>
      <c r="B4" s="12" t="str">
        <f>DST!C4</f>
        <v>ZŠ Aléská</v>
      </c>
      <c r="C4" s="21">
        <v>16.66</v>
      </c>
      <c r="D4" s="13">
        <f>_xlfn.RANK.AVG(C4,C2:C27)</f>
        <v>8</v>
      </c>
    </row>
    <row r="5" spans="1:4" x14ac:dyDescent="0.2">
      <c r="A5" s="11" t="str">
        <f>DML!B5</f>
        <v>Hostoušová Kateřina</v>
      </c>
      <c r="B5" s="12" t="str">
        <f>DST!C5</f>
        <v>ZŠ Aléská</v>
      </c>
      <c r="C5" s="21">
        <v>11.74</v>
      </c>
      <c r="D5" s="13">
        <f>_xlfn.RANK.AVG(C5,C2:C27)</f>
        <v>14</v>
      </c>
    </row>
    <row r="6" spans="1:4" x14ac:dyDescent="0.2">
      <c r="A6" s="11" t="str">
        <f>DML!B6</f>
        <v>Slavatová Veronika</v>
      </c>
      <c r="B6" s="12" t="str">
        <f>DST!C6</f>
        <v>ZŠ U Nových Lázní</v>
      </c>
      <c r="C6" s="21">
        <v>15.62</v>
      </c>
      <c r="D6" s="13">
        <f>_xlfn.RANK.AVG(C6,C2:C27)</f>
        <v>10</v>
      </c>
    </row>
    <row r="7" spans="1:4" x14ac:dyDescent="0.2">
      <c r="A7" s="11" t="str">
        <f>DML!B7</f>
        <v>Flegrová Amálie</v>
      </c>
      <c r="B7" s="12" t="str">
        <f>DST!C7</f>
        <v>ZŠ U Nových Lázní</v>
      </c>
      <c r="C7" s="21">
        <v>18.399999999999999</v>
      </c>
      <c r="D7" s="13">
        <f>_xlfn.RANK.AVG(C7,C2:C27)</f>
        <v>5</v>
      </c>
    </row>
    <row r="8" spans="1:4" x14ac:dyDescent="0.2">
      <c r="A8" s="11" t="str">
        <f>DML!B8</f>
        <v>Sluková Simona</v>
      </c>
      <c r="B8" s="12" t="str">
        <f>DST!C8</f>
        <v>ZŠ Lidická</v>
      </c>
      <c r="C8" s="21">
        <v>22.93</v>
      </c>
      <c r="D8" s="13">
        <f>_xlfn.RANK.AVG(C8,C2:C27)</f>
        <v>2</v>
      </c>
    </row>
    <row r="9" spans="1:4" x14ac:dyDescent="0.2">
      <c r="A9" s="11" t="str">
        <f>DML!B9</f>
        <v>Bílá Vanesa</v>
      </c>
      <c r="B9" s="12" t="str">
        <f>DST!C9</f>
        <v>ZŠ Lidická</v>
      </c>
      <c r="C9" s="21">
        <v>19.649999999999999</v>
      </c>
      <c r="D9" s="13">
        <f>_xlfn.RANK.AVG(C9,C2:C27)</f>
        <v>4</v>
      </c>
    </row>
    <row r="10" spans="1:4" x14ac:dyDescent="0.2">
      <c r="A10" s="11" t="str">
        <f>DML!B10</f>
        <v>Pokorná Kateřina</v>
      </c>
      <c r="B10" s="12" t="str">
        <f>DST!C10</f>
        <v>ZŠ Čestmíra Císaře</v>
      </c>
      <c r="C10" s="21">
        <v>13.02</v>
      </c>
      <c r="D10" s="13">
        <f>_xlfn.RANK.AVG(C10,C2:C27)</f>
        <v>13</v>
      </c>
    </row>
    <row r="11" spans="1:4" x14ac:dyDescent="0.2">
      <c r="A11" s="11" t="str">
        <f>DML!B11</f>
        <v>Kováčová Barbora</v>
      </c>
      <c r="B11" s="12" t="str">
        <f>DST!C11</f>
        <v>ZŠ Čestmíra Císaře</v>
      </c>
      <c r="C11" s="21">
        <v>6.17</v>
      </c>
      <c r="D11" s="13">
        <f>_xlfn.RANK.AVG(C11,C2:C27)</f>
        <v>16</v>
      </c>
    </row>
    <row r="12" spans="1:4" x14ac:dyDescent="0.2">
      <c r="A12" s="11" t="str">
        <f>DML!B12</f>
        <v>Horáková Adéla</v>
      </c>
      <c r="B12" s="12" t="str">
        <f>DST!C12</f>
        <v>ZŠ Na Stínadlech</v>
      </c>
      <c r="C12" s="21">
        <v>24.75</v>
      </c>
      <c r="D12" s="13">
        <f>_xlfn.RANK.AVG(C12,C2:C27)</f>
        <v>1</v>
      </c>
    </row>
    <row r="13" spans="1:4" x14ac:dyDescent="0.2">
      <c r="A13" s="11" t="str">
        <f>DML!B13</f>
        <v>Klečková Rozálie</v>
      </c>
      <c r="B13" s="12" t="str">
        <f>DST!C13</f>
        <v>ZŠ Na Stínadlech</v>
      </c>
      <c r="C13" s="21">
        <v>13.09</v>
      </c>
      <c r="D13" s="13">
        <f>_xlfn.RANK.AVG(C13,C2:C27)</f>
        <v>12</v>
      </c>
    </row>
    <row r="14" spans="1:4" x14ac:dyDescent="0.2">
      <c r="A14" s="11" t="str">
        <f>DML!B14</f>
        <v>Térová Sofia</v>
      </c>
      <c r="B14" s="12" t="str">
        <f>DST!C14</f>
        <v>ZŠ M. Švabinského</v>
      </c>
      <c r="C14" s="21">
        <v>16.62</v>
      </c>
      <c r="D14" s="13">
        <f>_xlfn.RANK.AVG(C14,C2:C27)</f>
        <v>9</v>
      </c>
    </row>
    <row r="15" spans="1:4" x14ac:dyDescent="0.2">
      <c r="A15" s="11" t="str">
        <f>DML!B15</f>
        <v>Zoubková Kristýna</v>
      </c>
      <c r="B15" s="12" t="str">
        <f>DST!C15</f>
        <v>ZŠ M. Švabinského</v>
      </c>
      <c r="C15" s="21">
        <v>17.48</v>
      </c>
      <c r="D15" s="13">
        <f>_xlfn.RANK.AVG(C15,C2:C27)</f>
        <v>7</v>
      </c>
    </row>
    <row r="16" spans="1:4" x14ac:dyDescent="0.2">
      <c r="A16" s="11" t="str">
        <f>DML!B16</f>
        <v>Žižková Bibiana</v>
      </c>
      <c r="B16" s="12" t="str">
        <f>DST!C16</f>
        <v>ZŠ Bílá Cesta</v>
      </c>
      <c r="C16" s="21">
        <v>8.61</v>
      </c>
      <c r="D16" s="13">
        <f>_xlfn.RANK.AVG(C16,C2:C27)</f>
        <v>15</v>
      </c>
    </row>
    <row r="17" spans="1:4" x14ac:dyDescent="0.2">
      <c r="A17" s="11" t="str">
        <f>DML!B17</f>
        <v>Kratochvílová Karolína</v>
      </c>
      <c r="B17" s="12" t="str">
        <f>DST!C17</f>
        <v>ZŠ Bílá Cesta</v>
      </c>
      <c r="C17" s="21">
        <v>18.13</v>
      </c>
      <c r="D17" s="13">
        <f>_xlfn.RANK.AVG(C17,C2:C27)</f>
        <v>6</v>
      </c>
    </row>
  </sheetData>
  <sheetProtection selectLockedCells="1" selectUnlockedCells="1"/>
  <pageMargins left="0.7" right="0.7" top="0.78740157499999996" bottom="0.78740157499999996" header="0.3" footer="0.3"/>
  <pageSetup paperSize="9" orientation="landscape" horizontalDpi="0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O32"/>
  <sheetViews>
    <sheetView workbookViewId="0">
      <selection activeCell="E23" sqref="E23"/>
    </sheetView>
  </sheetViews>
  <sheetFormatPr defaultRowHeight="12.75" x14ac:dyDescent="0.2"/>
  <cols>
    <col min="1" max="1" width="26.5703125" customWidth="1"/>
    <col min="2" max="5" width="18.7109375" bestFit="1" customWidth="1"/>
    <col min="6" max="6" width="10.5703125" customWidth="1"/>
    <col min="7" max="7" width="18.7109375" bestFit="1" customWidth="1"/>
  </cols>
  <sheetData>
    <row r="1" spans="1:15" x14ac:dyDescent="0.2">
      <c r="A1" s="9" t="s">
        <v>8</v>
      </c>
      <c r="B1" s="9" t="s">
        <v>11</v>
      </c>
      <c r="C1" s="9" t="s">
        <v>12</v>
      </c>
      <c r="D1" s="9" t="s">
        <v>13</v>
      </c>
      <c r="E1" s="9" t="s">
        <v>14</v>
      </c>
      <c r="F1" s="9" t="s">
        <v>15</v>
      </c>
      <c r="G1" s="9" t="s">
        <v>16</v>
      </c>
    </row>
    <row r="2" spans="1:15" x14ac:dyDescent="0.2">
      <c r="A2" s="15" t="str">
        <f>HST!C2</f>
        <v>ZŠ Za Chlumem</v>
      </c>
      <c r="B2" s="16">
        <f>HST!H2+HST!H3</f>
        <v>42</v>
      </c>
      <c r="C2" s="16">
        <f>HML!H2+HML!H3</f>
        <v>50</v>
      </c>
      <c r="D2" s="16">
        <f>DST!H2+DST!H3</f>
        <v>41.5</v>
      </c>
      <c r="E2" s="16">
        <f>DML!H2+DML!H3</f>
        <v>45</v>
      </c>
      <c r="F2" s="1">
        <f>B2+C2+D2+E2</f>
        <v>178.5</v>
      </c>
      <c r="G2" s="24">
        <f>_xlfn.RANK.EQ(F2,F2:F9,1)</f>
        <v>1</v>
      </c>
    </row>
    <row r="3" spans="1:15" x14ac:dyDescent="0.2">
      <c r="A3" s="15" t="str">
        <f>HST!C4</f>
        <v>ZŠ Aléská</v>
      </c>
      <c r="B3" s="16">
        <f>HST!H4+HST!H5</f>
        <v>53</v>
      </c>
      <c r="C3" s="16">
        <f>HML!H4+HML!H5</f>
        <v>53.5</v>
      </c>
      <c r="D3" s="16">
        <f>DST!H4+DST!H5</f>
        <v>58</v>
      </c>
      <c r="E3" s="16">
        <f>DML!H4+DML!H5</f>
        <v>61</v>
      </c>
      <c r="F3" s="1">
        <f t="shared" ref="F3:F9" si="0">B3+C3+D3+E3</f>
        <v>225.5</v>
      </c>
      <c r="G3" s="24">
        <f>_xlfn.RANK.EQ(F3,F2:F9,1)</f>
        <v>7</v>
      </c>
    </row>
    <row r="4" spans="1:15" x14ac:dyDescent="0.2">
      <c r="A4" s="15" t="str">
        <f>HST!C6</f>
        <v>ZŠ U Nových Lázní</v>
      </c>
      <c r="B4" s="16">
        <f>HST!H6+HST!H7</f>
        <v>72</v>
      </c>
      <c r="C4" s="16">
        <f>HML!H6+HML!H7</f>
        <v>41.5</v>
      </c>
      <c r="D4" s="16">
        <f>DST!H6+DST!H7</f>
        <v>36.5</v>
      </c>
      <c r="E4" s="16">
        <f>DML!H6+DML!H7</f>
        <v>44</v>
      </c>
      <c r="F4" s="1">
        <f t="shared" si="0"/>
        <v>194</v>
      </c>
      <c r="G4" s="24">
        <f>_xlfn.RANK.EQ(F4,F2:F9,1)</f>
        <v>5</v>
      </c>
    </row>
    <row r="5" spans="1:15" x14ac:dyDescent="0.2">
      <c r="A5" s="15" t="str">
        <f>HST!C8</f>
        <v>ZŠ Lidická</v>
      </c>
      <c r="B5" s="16">
        <f>HST!H8+HST!H9</f>
        <v>66</v>
      </c>
      <c r="C5" s="16">
        <f>HML!H8+HML!H9</f>
        <v>32.5</v>
      </c>
      <c r="D5" s="16">
        <f>DST!H8+DST!H9</f>
        <v>57.5</v>
      </c>
      <c r="E5" s="16">
        <f>DML!H8+DML!H9</f>
        <v>30</v>
      </c>
      <c r="F5" s="1">
        <f t="shared" si="0"/>
        <v>186</v>
      </c>
      <c r="G5" s="24">
        <f>_xlfn.RANK.EQ(F5,F2:F9,1)</f>
        <v>4</v>
      </c>
    </row>
    <row r="6" spans="1:15" x14ac:dyDescent="0.2">
      <c r="A6" s="15" t="str">
        <f>HST!C10</f>
        <v>ZŠ Čestmíra Císaře</v>
      </c>
      <c r="B6" s="16">
        <f>HST!H10+HST!H11</f>
        <v>17.5</v>
      </c>
      <c r="C6" s="16">
        <f>HML!H10+HML!H11</f>
        <v>40.5</v>
      </c>
      <c r="D6" s="16">
        <f>DST!H10+DST!H11</f>
        <v>46.5</v>
      </c>
      <c r="E6" s="16">
        <f>DML!H10+DML!H11</f>
        <v>75</v>
      </c>
      <c r="F6" s="1">
        <f t="shared" si="0"/>
        <v>179.5</v>
      </c>
      <c r="G6" s="24">
        <f>_xlfn.RANK.EQ(F6,F2:F9,1)</f>
        <v>2</v>
      </c>
    </row>
    <row r="7" spans="1:15" x14ac:dyDescent="0.2">
      <c r="A7" s="15" t="str">
        <f>HST!C12</f>
        <v>ZŠ Na Stínadlech</v>
      </c>
      <c r="B7" s="16">
        <f>HST!H12+HST!H13</f>
        <v>47.5</v>
      </c>
      <c r="C7" s="16">
        <f>HML!H12+HML!H13</f>
        <v>37.5</v>
      </c>
      <c r="D7" s="16">
        <f>DST!H12+DST!H13</f>
        <v>59.5</v>
      </c>
      <c r="E7" s="16">
        <f>DML!H12+DML!H13</f>
        <v>35</v>
      </c>
      <c r="F7" s="1">
        <f t="shared" si="0"/>
        <v>179.5</v>
      </c>
      <c r="G7" s="24">
        <f>_xlfn.RANK.EQ(F7,F2:F9,1)</f>
        <v>2</v>
      </c>
      <c r="I7" s="23" t="s">
        <v>10</v>
      </c>
    </row>
    <row r="8" spans="1:15" x14ac:dyDescent="0.2">
      <c r="A8" s="15" t="str">
        <f>HST!C14</f>
        <v>ZŠ M. Švabinského</v>
      </c>
      <c r="B8" s="16">
        <f>HST!H14+HST!H15</f>
        <v>57</v>
      </c>
      <c r="C8" s="16">
        <f>HML!H14+HML!H15</f>
        <v>88</v>
      </c>
      <c r="D8" s="16">
        <f>DST!H14+DST!H15</f>
        <v>67.5</v>
      </c>
      <c r="E8" s="16">
        <f>DML!H14+DML!H15</f>
        <v>69</v>
      </c>
      <c r="F8" s="1">
        <f t="shared" si="0"/>
        <v>281.5</v>
      </c>
      <c r="G8" s="24">
        <f>_xlfn.RANK.EQ(F8,F2:F9,1)</f>
        <v>8</v>
      </c>
    </row>
    <row r="9" spans="1:15" x14ac:dyDescent="0.2">
      <c r="A9" s="15" t="str">
        <f>HST!C16</f>
        <v>ZŠ Bílá Cesta</v>
      </c>
      <c r="B9" s="16">
        <f>HST!H16+HST!H17</f>
        <v>53</v>
      </c>
      <c r="C9" s="16">
        <f>HML!H16+HML!H17</f>
        <v>64.5</v>
      </c>
      <c r="D9" s="16">
        <f>DST!H16+DST!H17</f>
        <v>41</v>
      </c>
      <c r="E9" s="16">
        <f>DML!H16+DML!H17</f>
        <v>49</v>
      </c>
      <c r="F9" s="1">
        <f t="shared" si="0"/>
        <v>207.5</v>
      </c>
      <c r="G9" s="24">
        <f>_xlfn.RANK.EQ(F9,F2:F9,1)</f>
        <v>6</v>
      </c>
    </row>
    <row r="14" spans="1:15" x14ac:dyDescent="0.2">
      <c r="M14" s="23" t="s">
        <v>10</v>
      </c>
    </row>
    <row r="16" spans="1:15" x14ac:dyDescent="0.2">
      <c r="O16" s="23" t="s">
        <v>10</v>
      </c>
    </row>
    <row r="32" spans="5:5" x14ac:dyDescent="0.2">
      <c r="E32" s="23" t="s">
        <v>10</v>
      </c>
    </row>
  </sheetData>
  <sheetProtection selectLockedCells="1" selectUnlockedCells="1"/>
  <pageMargins left="0.7" right="0.7" top="0.78740157499999996" bottom="0.78740157499999996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17</vt:i4>
      </vt:variant>
    </vt:vector>
  </HeadingPairs>
  <TitlesOfParts>
    <vt:vector size="17" baseType="lpstr">
      <vt:lpstr>HST</vt:lpstr>
      <vt:lpstr>dálkaHST</vt:lpstr>
      <vt:lpstr>60mHST</vt:lpstr>
      <vt:lpstr>míčekHST</vt:lpstr>
      <vt:lpstr>HML</vt:lpstr>
      <vt:lpstr>dálkaHML</vt:lpstr>
      <vt:lpstr>60mHML</vt:lpstr>
      <vt:lpstr>míčekHML</vt:lpstr>
      <vt:lpstr>DST</vt:lpstr>
      <vt:lpstr>dálkaDST</vt:lpstr>
      <vt:lpstr>60mDST</vt:lpstr>
      <vt:lpstr>míčekDST</vt:lpstr>
      <vt:lpstr>DML</vt:lpstr>
      <vt:lpstr>dálkaDML</vt:lpstr>
      <vt:lpstr>60mDML</vt:lpstr>
      <vt:lpstr>míčekDML</vt:lpstr>
      <vt:lpstr>VÝSLEDKY</vt:lpstr>
    </vt:vector>
  </TitlesOfParts>
  <Company>STAVO DUDA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STAVO</dc:creator>
  <cp:lastModifiedBy>Nechvatal</cp:lastModifiedBy>
  <cp:lastPrinted>2016-06-14T06:42:57Z</cp:lastPrinted>
  <dcterms:created xsi:type="dcterms:W3CDTF">2009-09-14T19:03:03Z</dcterms:created>
  <dcterms:modified xsi:type="dcterms:W3CDTF">2016-06-14T06:48:48Z</dcterms:modified>
</cp:coreProperties>
</file>